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ubEd,PR,PIO\Website\New Budgets\"/>
    </mc:Choice>
  </mc:AlternateContent>
  <bookViews>
    <workbookView xWindow="120" yWindow="90" windowWidth="9375" windowHeight="4965" tabRatio="575"/>
  </bookViews>
  <sheets>
    <sheet name="CATEGORIES" sheetId="37" r:id="rId1"/>
    <sheet name="01 Cap Ex" sheetId="1" r:id="rId2"/>
    <sheet name="01 Cap Ex (WS)" sheetId="47" r:id="rId3"/>
    <sheet name="02 Lease Payments" sheetId="2" r:id="rId4"/>
    <sheet name="02 Lease Payments (WS)" sheetId="48" r:id="rId5"/>
    <sheet name="03 Fuel" sheetId="3" r:id="rId6"/>
    <sheet name="03 Fuel (WS)" sheetId="50" r:id="rId7"/>
    <sheet name="04 Vehicle Maintenance" sheetId="4" r:id="rId8"/>
    <sheet name="04 Vehicle Maint. (WS)" sheetId="51" r:id="rId9"/>
    <sheet name="05 Bldg Mnt." sheetId="5" r:id="rId10"/>
    <sheet name="05 Bldg Mnt. (WS)" sheetId="52" r:id="rId11"/>
    <sheet name="06 Alpha Pager" sheetId="6" r:id="rId12"/>
    <sheet name="06 Alpha Pager (WS)" sheetId="53" r:id="rId13"/>
    <sheet name="07 Comm Mnt." sheetId="7" r:id="rId14"/>
    <sheet name="07 Comm Mnt. (WS)" sheetId="54" r:id="rId15"/>
    <sheet name="08 Other Mnt." sheetId="8" r:id="rId16"/>
    <sheet name="08 Other Mnt. (WS)" sheetId="55" r:id="rId17"/>
    <sheet name="09 Telephone" sheetId="9" r:id="rId18"/>
    <sheet name="09 Telephone (WS)" sheetId="56" r:id="rId19"/>
    <sheet name="10 Utilites" sheetId="10" r:id="rId20"/>
    <sheet name="10 Utilites (WS)" sheetId="57" r:id="rId21"/>
    <sheet name="11 SCBA Maintenance" sheetId="36" r:id="rId22"/>
    <sheet name="11 SCBA Maintenance (WS)" sheetId="58" r:id="rId23"/>
    <sheet name="12 Insurance" sheetId="11" r:id="rId24"/>
    <sheet name="12 Insurance (WS)" sheetId="59" r:id="rId25"/>
    <sheet name="13 Dispatch" sheetId="12" r:id="rId26"/>
    <sheet name="13 Dispatch (WS)" sheetId="60" r:id="rId27"/>
    <sheet name="14 Professional Services" sheetId="13" r:id="rId28"/>
    <sheet name="15 Trng Fire" sheetId="14" r:id="rId29"/>
    <sheet name="16 Trng EMS" sheetId="15" r:id="rId30"/>
    <sheet name="17 Trng Rescue" sheetId="16" r:id="rId31"/>
    <sheet name="18 Trng Gen" sheetId="17" r:id="rId32"/>
    <sheet name="19 Supplies EMS" sheetId="18" r:id="rId33"/>
    <sheet name="20 Supplies Off." sheetId="19" r:id="rId34"/>
    <sheet name="21 Uniforms" sheetId="20" r:id="rId35"/>
    <sheet name="22 Reocc." sheetId="21" r:id="rId36"/>
    <sheet name="23 Postage" sheetId="22" r:id="rId37"/>
    <sheet name="24 Dues" sheetId="23" r:id="rId38"/>
    <sheet name="25 Vol Recog." sheetId="24" r:id="rId39"/>
    <sheet name="26 Payroll" sheetId="25" r:id="rId40"/>
    <sheet name="27 Public Education" sheetId="26" r:id="rId41"/>
    <sheet name="28 Bank Fees" sheetId="27" r:id="rId42"/>
    <sheet name="30 Infectious Disease" sheetId="31" r:id="rId43"/>
    <sheet name="31 REHAB Supply" sheetId="32" r:id="rId44"/>
    <sheet name="32 Emergency Fund" sheetId="33" r:id="rId45"/>
    <sheet name="33 Station Supplies" sheetId="38" r:id="rId46"/>
    <sheet name="34 ANNUAL  ADD REPLACE" sheetId="34" r:id="rId47"/>
    <sheet name="35 Info Tech" sheetId="46" r:id="rId48"/>
    <sheet name="51 TCESD Professional Services" sheetId="39" r:id="rId49"/>
    <sheet name="52 Public Notices-Articles" sheetId="40" r:id="rId50"/>
    <sheet name="53 Tax Assessment Fees" sheetId="41" r:id="rId51"/>
    <sheet name="54 TCESD Compensation" sheetId="42" r:id="rId52"/>
    <sheet name="55 TCESD Bond Insurance" sheetId="43" r:id="rId53"/>
    <sheet name="56 Building Reserves" sheetId="44" r:id="rId54"/>
    <sheet name="Sunset Valley Reimbursement" sheetId="45" r:id="rId55"/>
  </sheets>
  <definedNames>
    <definedName name="_xlnm.Print_Area" localSheetId="1">'01 Cap Ex'!$A$1:$I$68</definedName>
    <definedName name="_xlnm.Print_Area" localSheetId="2">'01 Cap Ex (WS)'!$A$1:$F$64</definedName>
    <definedName name="_xlnm.Print_Area" localSheetId="3">'02 Lease Payments'!$A$1:$G$35</definedName>
    <definedName name="_xlnm.Print_Area" localSheetId="4">'02 Lease Payments (WS)'!$A$1:$D$35</definedName>
    <definedName name="_xlnm.Print_Area" localSheetId="5">'03 Fuel'!$A$1:$G$44</definedName>
    <definedName name="_xlnm.Print_Area" localSheetId="8">'04 Vehicle Maint. (WS)'!$A$1:$O$32</definedName>
    <definedName name="_xlnm.Print_Area" localSheetId="7">'04 Vehicle Maintenance'!$A$1:$H$64</definedName>
    <definedName name="_xlnm.Print_Area" localSheetId="9">'05 Bldg Mnt.'!$A$1:$F$42</definedName>
    <definedName name="_xlnm.Print_Area" localSheetId="10">'05 Bldg Mnt. (WS)'!$A$1:$D$36</definedName>
    <definedName name="_xlnm.Print_Area" localSheetId="11">'06 Alpha Pager'!$A$1:$F$44</definedName>
    <definedName name="_xlnm.Print_Area" localSheetId="12">'06 Alpha Pager (WS)'!$A$1:$D$36</definedName>
    <definedName name="_xlnm.Print_Area" localSheetId="13">'07 Comm Mnt.'!$A$1:$G$42</definedName>
    <definedName name="_xlnm.Print_Area" localSheetId="14">'07 Comm Mnt. (WS)'!$A$1:$D$42</definedName>
    <definedName name="_xlnm.Print_Area" localSheetId="15">'08 Other Mnt.'!$A$1:$F$44</definedName>
    <definedName name="_xlnm.Print_Area" localSheetId="16">'08 Other Mnt. (WS)'!$A$1:$D$44</definedName>
    <definedName name="_xlnm.Print_Area" localSheetId="17">'09 Telephone'!$A$1:$G$109</definedName>
    <definedName name="_xlnm.Print_Area" localSheetId="18">'09 Telephone (WS)'!$A$1:$C$38</definedName>
    <definedName name="_xlnm.Print_Area" localSheetId="19">'10 Utilites'!$A$1:$G$37</definedName>
    <definedName name="_xlnm.Print_Area" localSheetId="20">'10 Utilites (WS)'!$A$1:$C$26</definedName>
    <definedName name="_xlnm.Print_Area" localSheetId="21">'11 SCBA Maintenance'!$A$1:$G$44</definedName>
    <definedName name="_xlnm.Print_Area" localSheetId="22">'11 SCBA Maintenance (WS)'!$A$1:$D$44</definedName>
    <definedName name="_xlnm.Print_Area" localSheetId="23">'12 Insurance'!$A$1:$G$35</definedName>
    <definedName name="_xlnm.Print_Area" localSheetId="24">'12 Insurance (WS)'!$A$1:$C$35</definedName>
    <definedName name="_xlnm.Print_Area" localSheetId="25">'13 Dispatch'!$A$1:$F$35</definedName>
    <definedName name="_xlnm.Print_Area" localSheetId="26">'13 Dispatch (WS)'!$A$1:$C$35</definedName>
    <definedName name="_xlnm.Print_Area" localSheetId="27">'14 Professional Services'!$A$1:$F$35</definedName>
    <definedName name="_xlnm.Print_Area" localSheetId="28">'15 Trng Fire'!$A$1:$G$33</definedName>
    <definedName name="_xlnm.Print_Area" localSheetId="29">'16 Trng EMS'!$A$1:$F$35</definedName>
    <definedName name="_xlnm.Print_Area" localSheetId="30">'17 Trng Rescue'!$A$1:$F$37</definedName>
    <definedName name="_xlnm.Print_Area" localSheetId="31">'18 Trng Gen'!$A$1:$F$35</definedName>
    <definedName name="_xlnm.Print_Area" localSheetId="32">'19 Supplies EMS'!$A$1:$F$35</definedName>
    <definedName name="_xlnm.Print_Area" localSheetId="33">'20 Supplies Off.'!$A$1:$F$35</definedName>
    <definedName name="_xlnm.Print_Area" localSheetId="34">'21 Uniforms'!$A$1:$F$35</definedName>
    <definedName name="_xlnm.Print_Area" localSheetId="35">'22 Reocc.'!$A$1:$H$50</definedName>
    <definedName name="_xlnm.Print_Area" localSheetId="36">'23 Postage'!$A$1:$G$35</definedName>
    <definedName name="_xlnm.Print_Area" localSheetId="37">'24 Dues'!$A$1:$F$35</definedName>
    <definedName name="_xlnm.Print_Area" localSheetId="38">'25 Vol Recog.'!$A$1:$F$35</definedName>
    <definedName name="_xlnm.Print_Area" localSheetId="39">'26 Payroll'!$A$1:$G$74</definedName>
    <definedName name="_xlnm.Print_Area" localSheetId="40">'27 Public Education'!$A$1:$F$35</definedName>
    <definedName name="_xlnm.Print_Area" localSheetId="41">'28 Bank Fees'!$A$1:$F$35</definedName>
    <definedName name="_xlnm.Print_Area" localSheetId="42">'30 Infectious Disease'!$A$1:$F$35</definedName>
    <definedName name="_xlnm.Print_Area" localSheetId="43">'31 REHAB Supply'!$A$1:$F$35</definedName>
    <definedName name="_xlnm.Print_Area" localSheetId="44">'32 Emergency Fund'!$A$1:$F$34</definedName>
    <definedName name="_xlnm.Print_Area" localSheetId="45">'33 Station Supplies'!$A$1:$F$50</definedName>
    <definedName name="_xlnm.Print_Area" localSheetId="46">'34 ANNUAL  ADD REPLACE'!$A$1:$G$35</definedName>
    <definedName name="_xlnm.Print_Area" localSheetId="47">'35 Info Tech'!$A$1:$F$42</definedName>
    <definedName name="_xlnm.Print_Area" localSheetId="48">'51 TCESD Professional Services'!$A$1:$G$35</definedName>
    <definedName name="_xlnm.Print_Area" localSheetId="49">'52 Public Notices-Articles'!$A$1:$F$35</definedName>
    <definedName name="_xlnm.Print_Area" localSheetId="50">'53 Tax Assessment Fees'!$A$1:$F$34</definedName>
    <definedName name="_xlnm.Print_Area" localSheetId="51">'54 TCESD Compensation'!$A$1:$F$50</definedName>
    <definedName name="_xlnm.Print_Area" localSheetId="52">'55 TCESD Bond Insurance'!$A$1:$F$38</definedName>
    <definedName name="_xlnm.Print_Area" localSheetId="53">'56 Building Reserves'!$A$1:$F$35</definedName>
    <definedName name="_xlnm.Print_Area" localSheetId="0">CATEGORIES!$A$1:$D$44</definedName>
    <definedName name="_xlnm.Print_Area" localSheetId="54">'Sunset Valley Reimbursement'!$A$1:$G$35</definedName>
    <definedName name="solver_lin" localSheetId="1" hidden="1">0</definedName>
    <definedName name="solver_lin" localSheetId="2" hidden="1">0</definedName>
    <definedName name="solver_num" localSheetId="1" hidden="1">0</definedName>
    <definedName name="solver_num" localSheetId="2" hidden="1">0</definedName>
    <definedName name="solver_opt" localSheetId="1" hidden="1">'01 Cap Ex'!#REF!</definedName>
    <definedName name="solver_opt" localSheetId="2" hidden="1">'01 Cap Ex (WS)'!#REF!</definedName>
    <definedName name="solver_typ" localSheetId="1" hidden="1">1</definedName>
    <definedName name="solver_typ" localSheetId="2" hidden="1">1</definedName>
    <definedName name="solver_val" localSheetId="1" hidden="1">0</definedName>
    <definedName name="solver_val" localSheetId="2" hidden="1">0</definedName>
  </definedNames>
  <calcPr calcId="162913"/>
</workbook>
</file>

<file path=xl/calcChain.xml><?xml version="1.0" encoding="utf-8"?>
<calcChain xmlns="http://schemas.openxmlformats.org/spreadsheetml/2006/main">
  <c r="G5" i="1" l="1"/>
  <c r="G6" i="1"/>
  <c r="G7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30" i="1" s="1"/>
  <c r="G31" i="1" s="1"/>
  <c r="G32" i="1" s="1"/>
  <c r="G33" i="1" s="1"/>
  <c r="G34" i="1" s="1"/>
  <c r="G35" i="1" s="1"/>
  <c r="G36" i="1" s="1"/>
  <c r="G37" i="1" s="1"/>
  <c r="G38" i="1" s="1"/>
  <c r="G49" i="1" s="1"/>
  <c r="G50" i="1" s="1"/>
  <c r="G51" i="1" s="1"/>
  <c r="G52" i="1" s="1"/>
  <c r="G53" i="1" s="1"/>
  <c r="G54" i="1" s="1"/>
  <c r="G55" i="1" s="1"/>
  <c r="D25" i="1"/>
  <c r="D43" i="1"/>
  <c r="D60" i="1" s="1"/>
  <c r="D44" i="1"/>
  <c r="D58" i="1"/>
  <c r="F6" i="47"/>
  <c r="F7" i="47" s="1"/>
  <c r="F8" i="47" s="1"/>
  <c r="F9" i="47" s="1"/>
  <c r="F10" i="47" s="1"/>
  <c r="F11" i="47" s="1"/>
  <c r="F12" i="47"/>
  <c r="F13" i="47" s="1"/>
  <c r="F14" i="47" s="1"/>
  <c r="F15" i="47" s="1"/>
  <c r="F16" i="47" s="1"/>
  <c r="F17" i="47" s="1"/>
  <c r="F18" i="47" s="1"/>
  <c r="F19" i="47" s="1"/>
  <c r="F20" i="47" s="1"/>
  <c r="F21" i="47" s="1"/>
  <c r="F22" i="47" s="1"/>
  <c r="F23" i="47" s="1"/>
  <c r="F29" i="47" s="1"/>
  <c r="F30" i="47" s="1"/>
  <c r="F31" i="47" s="1"/>
  <c r="F32" i="47" s="1"/>
  <c r="F33" i="47" s="1"/>
  <c r="F34" i="47" s="1"/>
  <c r="F35" i="47" s="1"/>
  <c r="F36" i="47" s="1"/>
  <c r="F37" i="47" s="1"/>
  <c r="F38" i="47" s="1"/>
  <c r="F39" i="47" s="1"/>
  <c r="F40" i="47" s="1"/>
  <c r="F45" i="47" s="1"/>
  <c r="F46" i="47" s="1"/>
  <c r="F47" i="47" s="1"/>
  <c r="F48" i="47" s="1"/>
  <c r="F49" i="47" s="1"/>
  <c r="F50" i="47" s="1"/>
  <c r="F51" i="47" s="1"/>
  <c r="F52" i="47" s="1"/>
  <c r="D25" i="47"/>
  <c r="D56" i="47" s="1"/>
  <c r="D42" i="47"/>
  <c r="D54" i="47"/>
  <c r="E5" i="2"/>
  <c r="E6" i="2" s="1"/>
  <c r="E7" i="2" s="1"/>
  <c r="E8" i="2" s="1"/>
  <c r="E9" i="2" s="1"/>
  <c r="E10" i="2" s="1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D6" i="48"/>
  <c r="D7" i="48" s="1"/>
  <c r="D8" i="48" s="1"/>
  <c r="E5" i="3"/>
  <c r="E6" i="3" s="1"/>
  <c r="E7" i="3" s="1"/>
  <c r="E8" i="3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C3" i="50"/>
  <c r="D3" i="50" s="1"/>
  <c r="F3" i="50"/>
  <c r="H3" i="50"/>
  <c r="I3" i="50" s="1"/>
  <c r="C4" i="50"/>
  <c r="D4" i="50" s="1"/>
  <c r="E4" i="50" s="1"/>
  <c r="H4" i="50"/>
  <c r="I4" i="50" s="1"/>
  <c r="C5" i="50"/>
  <c r="H5" i="50" s="1"/>
  <c r="D5" i="50"/>
  <c r="E5" i="50" s="1"/>
  <c r="F5" i="50"/>
  <c r="G5" i="50" s="1"/>
  <c r="C6" i="50"/>
  <c r="C7" i="50"/>
  <c r="F7" i="50" s="1"/>
  <c r="G7" i="50" s="1"/>
  <c r="D7" i="50"/>
  <c r="E7" i="50" s="1"/>
  <c r="H7" i="50"/>
  <c r="I7" i="50" s="1"/>
  <c r="C8" i="50"/>
  <c r="D8" i="50" s="1"/>
  <c r="E8" i="50" s="1"/>
  <c r="C9" i="50"/>
  <c r="D9" i="50" s="1"/>
  <c r="E9" i="50" s="1"/>
  <c r="F9" i="50"/>
  <c r="G9" i="50" s="1"/>
  <c r="H9" i="50"/>
  <c r="I9" i="50" s="1"/>
  <c r="C10" i="50"/>
  <c r="D10" i="50" s="1"/>
  <c r="E10" i="50" s="1"/>
  <c r="F10" i="50"/>
  <c r="G10" i="50"/>
  <c r="H10" i="50"/>
  <c r="I10" i="50" s="1"/>
  <c r="C11" i="50"/>
  <c r="H11" i="50" s="1"/>
  <c r="I11" i="50" s="1"/>
  <c r="D11" i="50"/>
  <c r="E11" i="50" s="1"/>
  <c r="F11" i="50"/>
  <c r="G11" i="50" s="1"/>
  <c r="C12" i="50"/>
  <c r="C13" i="50"/>
  <c r="F13" i="50" s="1"/>
  <c r="G13" i="50" s="1"/>
  <c r="D13" i="50"/>
  <c r="E13" i="50" s="1"/>
  <c r="H13" i="50"/>
  <c r="I13" i="50" s="1"/>
  <c r="C14" i="50"/>
  <c r="D14" i="50" s="1"/>
  <c r="E14" i="50" s="1"/>
  <c r="C15" i="50"/>
  <c r="D15" i="50" s="1"/>
  <c r="E15" i="50" s="1"/>
  <c r="F15" i="50"/>
  <c r="G15" i="50" s="1"/>
  <c r="H15" i="50"/>
  <c r="I15" i="50" s="1"/>
  <c r="C16" i="50"/>
  <c r="D16" i="50"/>
  <c r="E16" i="50"/>
  <c r="F16" i="50"/>
  <c r="G16" i="50"/>
  <c r="H16" i="50"/>
  <c r="I16" i="50" s="1"/>
  <c r="B18" i="50"/>
  <c r="F2" i="51"/>
  <c r="G2" i="51"/>
  <c r="O2" i="51" s="1"/>
  <c r="O31" i="51" s="1"/>
  <c r="O3" i="51"/>
  <c r="O4" i="51"/>
  <c r="O5" i="51"/>
  <c r="O6" i="51"/>
  <c r="O7" i="51"/>
  <c r="O8" i="51"/>
  <c r="O9" i="51"/>
  <c r="O10" i="51"/>
  <c r="O11" i="51"/>
  <c r="O12" i="51"/>
  <c r="O13" i="51"/>
  <c r="O14" i="51"/>
  <c r="O15" i="51"/>
  <c r="O16" i="51"/>
  <c r="O17" i="51"/>
  <c r="B29" i="51"/>
  <c r="C29" i="51"/>
  <c r="D29" i="51"/>
  <c r="E29" i="51"/>
  <c r="F29" i="51"/>
  <c r="G29" i="51"/>
  <c r="H29" i="51"/>
  <c r="I29" i="51"/>
  <c r="J29" i="51"/>
  <c r="K29" i="51"/>
  <c r="L29" i="51"/>
  <c r="M29" i="51"/>
  <c r="N29" i="51"/>
  <c r="D5" i="4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D32" i="4"/>
  <c r="D63" i="4" s="1"/>
  <c r="D40" i="4"/>
  <c r="D41" i="4"/>
  <c r="E49" i="4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D62" i="4"/>
  <c r="D5" i="5"/>
  <c r="D6" i="5" s="1"/>
  <c r="D7" i="5" s="1"/>
  <c r="D8" i="5" s="1"/>
  <c r="D9" i="5" s="1"/>
  <c r="D10" i="5" s="1"/>
  <c r="D11" i="5" s="1"/>
  <c r="D12" i="5" s="1"/>
  <c r="D13" i="5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C41" i="5"/>
  <c r="D6" i="52"/>
  <c r="D7" i="52" s="1"/>
  <c r="D8" i="52" s="1"/>
  <c r="D9" i="52" s="1"/>
  <c r="D10" i="52" s="1"/>
  <c r="D11" i="52" s="1"/>
  <c r="D12" i="52"/>
  <c r="D13" i="52" s="1"/>
  <c r="D14" i="52" s="1"/>
  <c r="D15" i="52" s="1"/>
  <c r="D16" i="52" s="1"/>
  <c r="D17" i="52" s="1"/>
  <c r="D18" i="52" s="1"/>
  <c r="D19" i="52" s="1"/>
  <c r="D20" i="52" s="1"/>
  <c r="D21" i="52" s="1"/>
  <c r="D22" i="52" s="1"/>
  <c r="D23" i="52" s="1"/>
  <c r="D24" i="52"/>
  <c r="D25" i="52" s="1"/>
  <c r="D26" i="52" s="1"/>
  <c r="D27" i="52" s="1"/>
  <c r="D28" i="52" s="1"/>
  <c r="D29" i="52" s="1"/>
  <c r="D30" i="52" s="1"/>
  <c r="D31" i="52" s="1"/>
  <c r="D32" i="52" s="1"/>
  <c r="D33" i="52" s="1"/>
  <c r="D34" i="52" s="1"/>
  <c r="D5" i="6"/>
  <c r="D6" i="6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C17" i="53"/>
  <c r="C35" i="53" s="1"/>
  <c r="D17" i="53"/>
  <c r="D35" i="53" s="1"/>
  <c r="C33" i="53"/>
  <c r="D33" i="53"/>
  <c r="E5" i="7"/>
  <c r="E6" i="7" s="1"/>
  <c r="E7" i="7" s="1"/>
  <c r="E8" i="7" s="1"/>
  <c r="E9" i="7" s="1"/>
  <c r="E10" i="7" s="1"/>
  <c r="E11" i="7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/>
  <c r="C17" i="54"/>
  <c r="D17" i="54"/>
  <c r="D19" i="54" s="1"/>
  <c r="C16" i="55"/>
  <c r="D16" i="55"/>
  <c r="E5" i="9"/>
  <c r="E6" i="9" s="1"/>
  <c r="E7" i="9" s="1"/>
  <c r="E8" i="9" s="1"/>
  <c r="E9" i="9" s="1"/>
  <c r="E10" i="9" s="1"/>
  <c r="E11" i="9"/>
  <c r="E12" i="9" s="1"/>
  <c r="E13" i="9" s="1"/>
  <c r="E14" i="9" s="1"/>
  <c r="E15" i="9" s="1"/>
  <c r="E16" i="9" s="1"/>
  <c r="E17" i="9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64" i="9" s="1"/>
  <c r="E65" i="9" s="1"/>
  <c r="E66" i="9" s="1"/>
  <c r="E67" i="9" s="1"/>
  <c r="E68" i="9" s="1"/>
  <c r="E69" i="9" s="1"/>
  <c r="E70" i="9" s="1"/>
  <c r="E71" i="9" s="1"/>
  <c r="E72" i="9" s="1"/>
  <c r="E73" i="9" s="1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86" i="9" s="1"/>
  <c r="E87" i="9" s="1"/>
  <c r="D28" i="9"/>
  <c r="D59" i="9"/>
  <c r="D88" i="9"/>
  <c r="D89" i="9" s="1"/>
  <c r="B18" i="56"/>
  <c r="C18" i="56"/>
  <c r="C20" i="56"/>
  <c r="E5" i="10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B17" i="57"/>
  <c r="C17" i="57"/>
  <c r="C19" i="57" s="1"/>
  <c r="E5" i="36"/>
  <c r="E6" i="36" s="1"/>
  <c r="E7" i="36"/>
  <c r="E8" i="36" s="1"/>
  <c r="E9" i="36" s="1"/>
  <c r="E10" i="36" s="1"/>
  <c r="E11" i="36" s="1"/>
  <c r="E12" i="36" s="1"/>
  <c r="E13" i="36" s="1"/>
  <c r="E14" i="36" s="1"/>
  <c r="E15" i="36" s="1"/>
  <c r="E16" i="36" s="1"/>
  <c r="E17" i="36" s="1"/>
  <c r="E18" i="36" s="1"/>
  <c r="E19" i="36" s="1"/>
  <c r="E20" i="36" s="1"/>
  <c r="E21" i="36" s="1"/>
  <c r="E22" i="36" s="1"/>
  <c r="E23" i="36" s="1"/>
  <c r="E24" i="36" s="1"/>
  <c r="E25" i="36" s="1"/>
  <c r="E26" i="36" s="1"/>
  <c r="E27" i="36" s="1"/>
  <c r="E28" i="36"/>
  <c r="E29" i="36" s="1"/>
  <c r="E30" i="36" s="1"/>
  <c r="E31" i="36" s="1"/>
  <c r="E32" i="36" s="1"/>
  <c r="E33" i="36" s="1"/>
  <c r="E34" i="36" s="1"/>
  <c r="E35" i="36" s="1"/>
  <c r="E36" i="36" s="1"/>
  <c r="E37" i="36" s="1"/>
  <c r="E38" i="36" s="1"/>
  <c r="E39" i="36" s="1"/>
  <c r="E40" i="36"/>
  <c r="E41" i="36" s="1"/>
  <c r="D42" i="36"/>
  <c r="D6" i="58"/>
  <c r="D7" i="58"/>
  <c r="D8" i="58" s="1"/>
  <c r="D9" i="58" s="1"/>
  <c r="D10" i="58" s="1"/>
  <c r="D11" i="58" s="1"/>
  <c r="D12" i="58" s="1"/>
  <c r="D13" i="58" s="1"/>
  <c r="C42" i="58"/>
  <c r="E5" i="11"/>
  <c r="E6" i="11" s="1"/>
  <c r="E7" i="11" s="1"/>
  <c r="E8" i="11"/>
  <c r="E9" i="11" s="1"/>
  <c r="E10" i="11" s="1"/>
  <c r="E11" i="11" s="1"/>
  <c r="E12" i="11" s="1"/>
  <c r="E13" i="11" s="1"/>
  <c r="E14" i="11"/>
  <c r="E15" i="11"/>
  <c r="E16" i="11" s="1"/>
  <c r="B14" i="59"/>
  <c r="C14" i="59"/>
  <c r="D6" i="12"/>
  <c r="D7" i="12"/>
  <c r="D8" i="12"/>
  <c r="C6" i="60"/>
  <c r="C7" i="60"/>
  <c r="C8" i="60" s="1"/>
  <c r="D5" i="13"/>
  <c r="D6" i="13"/>
  <c r="D7" i="13" s="1"/>
  <c r="D8" i="13" s="1"/>
  <c r="D9" i="13" s="1"/>
  <c r="D10" i="13" s="1"/>
  <c r="D11" i="13" s="1"/>
  <c r="D12" i="13" s="1"/>
  <c r="D13" i="13" s="1"/>
  <c r="D14" i="13" s="1"/>
  <c r="D15" i="13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/>
  <c r="D28" i="13" s="1"/>
  <c r="D29" i="13" s="1"/>
  <c r="D30" i="13" s="1"/>
  <c r="D31" i="13" s="1"/>
  <c r="D32" i="13" s="1"/>
  <c r="D33" i="13" s="1"/>
  <c r="D34" i="13" s="1"/>
  <c r="E5" i="14"/>
  <c r="E6" i="14"/>
  <c r="E7" i="14"/>
  <c r="E8" i="14" s="1"/>
  <c r="E9" i="14" s="1"/>
  <c r="E10" i="14" s="1"/>
  <c r="E11" i="14" s="1"/>
  <c r="E12" i="14" s="1"/>
  <c r="E13" i="14"/>
  <c r="E14" i="14" s="1"/>
  <c r="E15" i="14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/>
  <c r="E28" i="14" s="1"/>
  <c r="E29" i="14" s="1"/>
  <c r="E30" i="14" s="1"/>
  <c r="E31" i="14" s="1"/>
  <c r="E32" i="14" s="1"/>
  <c r="D5" i="15"/>
  <c r="D6" i="15" s="1"/>
  <c r="D7" i="15" s="1"/>
  <c r="D8" i="15" s="1"/>
  <c r="D9" i="15"/>
  <c r="D10" i="15" s="1"/>
  <c r="D11" i="15" s="1"/>
  <c r="D12" i="15" s="1"/>
  <c r="D13" i="15" s="1"/>
  <c r="D14" i="15" s="1"/>
  <c r="D15" i="15" s="1"/>
  <c r="D16" i="15" s="1"/>
  <c r="D17" i="15" s="1"/>
  <c r="D18" i="15" s="1"/>
  <c r="D19" i="15" s="1"/>
  <c r="D20" i="15" s="1"/>
  <c r="D21" i="15" s="1"/>
  <c r="D22" i="15" s="1"/>
  <c r="D23" i="15" s="1"/>
  <c r="D24" i="15" s="1"/>
  <c r="D25" i="15" s="1"/>
  <c r="D26" i="15" s="1"/>
  <c r="D27" i="15" s="1"/>
  <c r="D28" i="15" s="1"/>
  <c r="D29" i="15" s="1"/>
  <c r="D30" i="15" s="1"/>
  <c r="D31" i="15" s="1"/>
  <c r="D32" i="15" s="1"/>
  <c r="D33" i="15" s="1"/>
  <c r="D34" i="15" s="1"/>
  <c r="D5" i="16"/>
  <c r="D6" i="16" s="1"/>
  <c r="D7" i="16" s="1"/>
  <c r="D8" i="16" s="1"/>
  <c r="D9" i="16"/>
  <c r="D10" i="16" s="1"/>
  <c r="D11" i="16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D23" i="16" s="1"/>
  <c r="D24" i="16" s="1"/>
  <c r="D25" i="16" s="1"/>
  <c r="D26" i="16" s="1"/>
  <c r="D27" i="16" s="1"/>
  <c r="D28" i="16" s="1"/>
  <c r="D29" i="16" s="1"/>
  <c r="D30" i="16" s="1"/>
  <c r="D31" i="16" s="1"/>
  <c r="D32" i="16" s="1"/>
  <c r="D33" i="16" s="1"/>
  <c r="D34" i="16" s="1"/>
  <c r="D35" i="16" s="1"/>
  <c r="D36" i="16" s="1"/>
  <c r="D5" i="17"/>
  <c r="D6" i="17"/>
  <c r="D7" i="17"/>
  <c r="D8" i="17" s="1"/>
  <c r="D9" i="17" s="1"/>
  <c r="D10" i="17" s="1"/>
  <c r="D11" i="17" s="1"/>
  <c r="D12" i="17"/>
  <c r="D13" i="17" s="1"/>
  <c r="D14" i="17" s="1"/>
  <c r="D15" i="17" s="1"/>
  <c r="D16" i="17" s="1"/>
  <c r="D17" i="17" s="1"/>
  <c r="D18" i="17" s="1"/>
  <c r="D19" i="17" s="1"/>
  <c r="D20" i="17" s="1"/>
  <c r="D21" i="17" s="1"/>
  <c r="D22" i="17" s="1"/>
  <c r="D23" i="17" s="1"/>
  <c r="D24" i="17" s="1"/>
  <c r="D25" i="17" s="1"/>
  <c r="D26" i="17" s="1"/>
  <c r="D27" i="17" s="1"/>
  <c r="D28" i="17" s="1"/>
  <c r="D29" i="17" s="1"/>
  <c r="D30" i="17" s="1"/>
  <c r="D31" i="17" s="1"/>
  <c r="D32" i="17" s="1"/>
  <c r="D33" i="17" s="1"/>
  <c r="D34" i="17" s="1"/>
  <c r="D5" i="18"/>
  <c r="D6" i="18"/>
  <c r="D7" i="18" s="1"/>
  <c r="D8" i="18" s="1"/>
  <c r="D9" i="18" s="1"/>
  <c r="D10" i="18" s="1"/>
  <c r="D11" i="18" s="1"/>
  <c r="D12" i="18" s="1"/>
  <c r="D13" i="18" s="1"/>
  <c r="D14" i="18" s="1"/>
  <c r="D15" i="18"/>
  <c r="D16" i="18" s="1"/>
  <c r="D17" i="18" s="1"/>
  <c r="D18" i="18" s="1"/>
  <c r="D19" i="18" s="1"/>
  <c r="D20" i="18" s="1"/>
  <c r="D21" i="18" s="1"/>
  <c r="D22" i="18" s="1"/>
  <c r="D23" i="18" s="1"/>
  <c r="D24" i="18"/>
  <c r="D25" i="18" s="1"/>
  <c r="D26" i="18" s="1"/>
  <c r="D27" i="18" s="1"/>
  <c r="D28" i="18" s="1"/>
  <c r="D29" i="18" s="1"/>
  <c r="D30" i="18" s="1"/>
  <c r="D31" i="18" s="1"/>
  <c r="D32" i="18" s="1"/>
  <c r="D33" i="18" s="1"/>
  <c r="C34" i="18"/>
  <c r="D5" i="19"/>
  <c r="D6" i="19"/>
  <c r="D7" i="19" s="1"/>
  <c r="D8" i="19" s="1"/>
  <c r="D9" i="19" s="1"/>
  <c r="D10" i="19" s="1"/>
  <c r="D11" i="19" s="1"/>
  <c r="D12" i="19" s="1"/>
  <c r="D13" i="19"/>
  <c r="D14" i="19" s="1"/>
  <c r="D15" i="19" s="1"/>
  <c r="D16" i="19" s="1"/>
  <c r="D17" i="19" s="1"/>
  <c r="D18" i="19" s="1"/>
  <c r="D19" i="19" s="1"/>
  <c r="D20" i="19" s="1"/>
  <c r="D21" i="19" s="1"/>
  <c r="D22" i="19" s="1"/>
  <c r="D23" i="19" s="1"/>
  <c r="D24" i="19"/>
  <c r="D25" i="19" s="1"/>
  <c r="D26" i="19" s="1"/>
  <c r="D27" i="19" s="1"/>
  <c r="D28" i="19" s="1"/>
  <c r="D29" i="19" s="1"/>
  <c r="D30" i="19" s="1"/>
  <c r="D31" i="19" s="1"/>
  <c r="D32" i="19" s="1"/>
  <c r="D33" i="19" s="1"/>
  <c r="D34" i="19" s="1"/>
  <c r="D5" i="20"/>
  <c r="D6" i="20"/>
  <c r="D7" i="20"/>
  <c r="D8" i="20" s="1"/>
  <c r="D9" i="20"/>
  <c r="D10" i="20" s="1"/>
  <c r="D11" i="20" s="1"/>
  <c r="D12" i="20"/>
  <c r="D13" i="20" s="1"/>
  <c r="D14" i="20" s="1"/>
  <c r="D15" i="20" s="1"/>
  <c r="D16" i="20" s="1"/>
  <c r="D17" i="20" s="1"/>
  <c r="D18" i="20" s="1"/>
  <c r="D19" i="20" s="1"/>
  <c r="D20" i="20" s="1"/>
  <c r="D21" i="20" s="1"/>
  <c r="D22" i="20" s="1"/>
  <c r="D23" i="20" s="1"/>
  <c r="D24" i="20" s="1"/>
  <c r="D25" i="20" s="1"/>
  <c r="D26" i="20" s="1"/>
  <c r="D27" i="20" s="1"/>
  <c r="D28" i="20" s="1"/>
  <c r="D29" i="20" s="1"/>
  <c r="D30" i="20" s="1"/>
  <c r="D31" i="20" s="1"/>
  <c r="D32" i="20" s="1"/>
  <c r="D33" i="20" s="1"/>
  <c r="D34" i="20" s="1"/>
  <c r="F5" i="21"/>
  <c r="F6" i="21"/>
  <c r="F7" i="21"/>
  <c r="F8" i="21" s="1"/>
  <c r="F9" i="21"/>
  <c r="F10" i="21" s="1"/>
  <c r="F11" i="21" s="1"/>
  <c r="F12" i="21"/>
  <c r="F13" i="21" s="1"/>
  <c r="F14" i="21" s="1"/>
  <c r="F15" i="21" s="1"/>
  <c r="F16" i="21" s="1"/>
  <c r="F17" i="21" s="1"/>
  <c r="F18" i="21"/>
  <c r="F19" i="21" s="1"/>
  <c r="F20" i="21" s="1"/>
  <c r="C19" i="21"/>
  <c r="F21" i="21"/>
  <c r="F22" i="21" s="1"/>
  <c r="F23" i="21" s="1"/>
  <c r="F24" i="21" s="1"/>
  <c r="D25" i="21"/>
  <c r="F30" i="21"/>
  <c r="F31" i="21"/>
  <c r="F32" i="21" s="1"/>
  <c r="F33" i="21"/>
  <c r="F34" i="21" s="1"/>
  <c r="F35" i="21" s="1"/>
  <c r="F36" i="21"/>
  <c r="F37" i="21" s="1"/>
  <c r="F38" i="21" s="1"/>
  <c r="F39" i="21" s="1"/>
  <c r="F40" i="21" s="1"/>
  <c r="F41" i="21" s="1"/>
  <c r="F42" i="21"/>
  <c r="F43" i="21" s="1"/>
  <c r="F44" i="21" s="1"/>
  <c r="F45" i="21" s="1"/>
  <c r="F46" i="21" s="1"/>
  <c r="F47" i="21" s="1"/>
  <c r="F48" i="21" s="1"/>
  <c r="F49" i="21" s="1"/>
  <c r="C5" i="22"/>
  <c r="E5" i="22"/>
  <c r="E6" i="22"/>
  <c r="E7" i="22" s="1"/>
  <c r="E8" i="22" s="1"/>
  <c r="E9" i="22" s="1"/>
  <c r="E10" i="22" s="1"/>
  <c r="E11" i="22" s="1"/>
  <c r="E12" i="22"/>
  <c r="E13" i="22" s="1"/>
  <c r="E14" i="22" s="1"/>
  <c r="E15" i="22" s="1"/>
  <c r="E16" i="22" s="1"/>
  <c r="E17" i="22" s="1"/>
  <c r="E18" i="22" s="1"/>
  <c r="E19" i="22" s="1"/>
  <c r="E20" i="22"/>
  <c r="E21" i="22" s="1"/>
  <c r="E22" i="22" s="1"/>
  <c r="E23" i="22" s="1"/>
  <c r="E24" i="22" s="1"/>
  <c r="E25" i="22" s="1"/>
  <c r="E26" i="22"/>
  <c r="E27" i="22" s="1"/>
  <c r="E28" i="22" s="1"/>
  <c r="E29" i="22" s="1"/>
  <c r="E30" i="22" s="1"/>
  <c r="E31" i="22" s="1"/>
  <c r="E32" i="22" s="1"/>
  <c r="E33" i="22" s="1"/>
  <c r="C34" i="22"/>
  <c r="D5" i="23"/>
  <c r="D6" i="23"/>
  <c r="D7" i="23" s="1"/>
  <c r="D8" i="23" s="1"/>
  <c r="D9" i="23" s="1"/>
  <c r="D10" i="23" s="1"/>
  <c r="D11" i="23" s="1"/>
  <c r="D12" i="23"/>
  <c r="D13" i="23" s="1"/>
  <c r="D14" i="23" s="1"/>
  <c r="D15" i="23" s="1"/>
  <c r="D16" i="23" s="1"/>
  <c r="D17" i="23" s="1"/>
  <c r="D18" i="23" s="1"/>
  <c r="D19" i="23" s="1"/>
  <c r="D20" i="23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5" i="24"/>
  <c r="D6" i="24" s="1"/>
  <c r="D7" i="24" s="1"/>
  <c r="D8" i="24"/>
  <c r="D9" i="24"/>
  <c r="D10" i="24" s="1"/>
  <c r="D11" i="24" s="1"/>
  <c r="D12" i="24" s="1"/>
  <c r="D13" i="24" s="1"/>
  <c r="D14" i="24" s="1"/>
  <c r="D15" i="24"/>
  <c r="D16" i="24" s="1"/>
  <c r="D17" i="24" s="1"/>
  <c r="D18" i="24" s="1"/>
  <c r="D19" i="24" s="1"/>
  <c r="D20" i="24" s="1"/>
  <c r="D21" i="24" s="1"/>
  <c r="D22" i="24" s="1"/>
  <c r="D23" i="24" s="1"/>
  <c r="D24" i="24" s="1"/>
  <c r="D25" i="24" s="1"/>
  <c r="D26" i="24" s="1"/>
  <c r="D27" i="24" s="1"/>
  <c r="D28" i="24" s="1"/>
  <c r="D29" i="24" s="1"/>
  <c r="D30" i="24" s="1"/>
  <c r="D31" i="24" s="1"/>
  <c r="D32" i="24" s="1"/>
  <c r="D33" i="24" s="1"/>
  <c r="D34" i="24" s="1"/>
  <c r="C35" i="24"/>
  <c r="E5" i="25"/>
  <c r="E6" i="25"/>
  <c r="E7" i="25"/>
  <c r="E8" i="25" s="1"/>
  <c r="E9" i="25" s="1"/>
  <c r="E10" i="25"/>
  <c r="E11" i="25" s="1"/>
  <c r="E12" i="25" s="1"/>
  <c r="E13" i="25" s="1"/>
  <c r="E14" i="25"/>
  <c r="E15" i="25" s="1"/>
  <c r="E16" i="25" s="1"/>
  <c r="E17" i="25" s="1"/>
  <c r="E18" i="25" s="1"/>
  <c r="E19" i="25" s="1"/>
  <c r="E20" i="25"/>
  <c r="E21" i="25" s="1"/>
  <c r="E22" i="25" s="1"/>
  <c r="E23" i="25" s="1"/>
  <c r="E24" i="25" s="1"/>
  <c r="E25" i="25"/>
  <c r="E26" i="25" s="1"/>
  <c r="E27" i="25" s="1"/>
  <c r="E28" i="25" s="1"/>
  <c r="E29" i="25" s="1"/>
  <c r="E30" i="25" s="1"/>
  <c r="E31" i="25"/>
  <c r="E32" i="25" s="1"/>
  <c r="E33" i="25" s="1"/>
  <c r="E34" i="25" s="1"/>
  <c r="E35" i="25" s="1"/>
  <c r="E36" i="25" s="1"/>
  <c r="E41" i="25" s="1"/>
  <c r="E42" i="25" s="1"/>
  <c r="E43" i="25" s="1"/>
  <c r="E44" i="25" s="1"/>
  <c r="E45" i="25" s="1"/>
  <c r="E46" i="25" s="1"/>
  <c r="E47" i="25" s="1"/>
  <c r="E48" i="25" s="1"/>
  <c r="E49" i="25" s="1"/>
  <c r="E50" i="25" s="1"/>
  <c r="E51" i="25" s="1"/>
  <c r="E52" i="25" s="1"/>
  <c r="E53" i="25" s="1"/>
  <c r="E54" i="25" s="1"/>
  <c r="E55" i="25" s="1"/>
  <c r="E56" i="25" s="1"/>
  <c r="E57" i="25" s="1"/>
  <c r="E58" i="25" s="1"/>
  <c r="E59" i="25" s="1"/>
  <c r="E60" i="25" s="1"/>
  <c r="E61" i="25" s="1"/>
  <c r="E62" i="25" s="1"/>
  <c r="E63" i="25" s="1"/>
  <c r="E64" i="25" s="1"/>
  <c r="E65" i="25" s="1"/>
  <c r="E66" i="25" s="1"/>
  <c r="E67" i="25" s="1"/>
  <c r="E68" i="25" s="1"/>
  <c r="E69" i="25" s="1"/>
  <c r="E70" i="25" s="1"/>
  <c r="E71" i="25" s="1"/>
  <c r="E72" i="25" s="1"/>
  <c r="E73" i="25" s="1"/>
  <c r="D5" i="26"/>
  <c r="D6" i="26"/>
  <c r="D7" i="26"/>
  <c r="D8" i="26" s="1"/>
  <c r="D9" i="26" s="1"/>
  <c r="D10" i="26" s="1"/>
  <c r="D11" i="26" s="1"/>
  <c r="D12" i="26"/>
  <c r="D13" i="26" s="1"/>
  <c r="D14" i="26" s="1"/>
  <c r="D15" i="26" s="1"/>
  <c r="D16" i="26"/>
  <c r="D17" i="26" s="1"/>
  <c r="D18" i="26" s="1"/>
  <c r="D19" i="26" s="1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D30" i="26" s="1"/>
  <c r="D31" i="26" s="1"/>
  <c r="D32" i="26" s="1"/>
  <c r="D33" i="26" s="1"/>
  <c r="D34" i="26" s="1"/>
  <c r="D5" i="27"/>
  <c r="D6" i="27"/>
  <c r="D7" i="27"/>
  <c r="D8" i="27" s="1"/>
  <c r="D9" i="27" s="1"/>
  <c r="D10" i="27" s="1"/>
  <c r="D11" i="27"/>
  <c r="D12" i="27" s="1"/>
  <c r="D13" i="27" s="1"/>
  <c r="D14" i="27" s="1"/>
  <c r="D15" i="27"/>
  <c r="D16" i="27" s="1"/>
  <c r="D17" i="27" s="1"/>
  <c r="D18" i="27"/>
  <c r="D19" i="27" s="1"/>
  <c r="D20" i="27" s="1"/>
  <c r="D21" i="27" s="1"/>
  <c r="D22" i="27"/>
  <c r="D23" i="27" s="1"/>
  <c r="D24" i="27" s="1"/>
  <c r="D25" i="27" s="1"/>
  <c r="D26" i="27" s="1"/>
  <c r="D27" i="27" s="1"/>
  <c r="D28" i="27" s="1"/>
  <c r="D29" i="27" s="1"/>
  <c r="D30" i="27" s="1"/>
  <c r="D31" i="27" s="1"/>
  <c r="D32" i="27" s="1"/>
  <c r="D33" i="27" s="1"/>
  <c r="D34" i="27" s="1"/>
  <c r="D5" i="31"/>
  <c r="D6" i="31"/>
  <c r="D7" i="31" s="1"/>
  <c r="D8" i="31" s="1"/>
  <c r="D9" i="31" s="1"/>
  <c r="D10" i="31"/>
  <c r="D11" i="31" s="1"/>
  <c r="D12" i="31" s="1"/>
  <c r="D13" i="31" s="1"/>
  <c r="D14" i="31" s="1"/>
  <c r="D15" i="31" s="1"/>
  <c r="D16" i="31" s="1"/>
  <c r="D17" i="31" s="1"/>
  <c r="D18" i="31" s="1"/>
  <c r="D19" i="31" s="1"/>
  <c r="D20" i="31" s="1"/>
  <c r="D21" i="31" s="1"/>
  <c r="D22" i="31" s="1"/>
  <c r="D23" i="31" s="1"/>
  <c r="D24" i="31" s="1"/>
  <c r="D25" i="31" s="1"/>
  <c r="D26" i="31" s="1"/>
  <c r="D27" i="31" s="1"/>
  <c r="D28" i="31" s="1"/>
  <c r="D29" i="31" s="1"/>
  <c r="D30" i="31" s="1"/>
  <c r="D31" i="31" s="1"/>
  <c r="D32" i="31" s="1"/>
  <c r="D33" i="31" s="1"/>
  <c r="D34" i="31" s="1"/>
  <c r="D5" i="32"/>
  <c r="D6" i="32" s="1"/>
  <c r="D7" i="32"/>
  <c r="D8" i="32" s="1"/>
  <c r="D9" i="32"/>
  <c r="D10" i="32" s="1"/>
  <c r="D11" i="32" s="1"/>
  <c r="D12" i="32"/>
  <c r="D13" i="32" s="1"/>
  <c r="D14" i="32" s="1"/>
  <c r="D15" i="32" s="1"/>
  <c r="D16" i="32" s="1"/>
  <c r="D17" i="32" s="1"/>
  <c r="D18" i="32" s="1"/>
  <c r="D19" i="32" s="1"/>
  <c r="D20" i="32" s="1"/>
  <c r="D21" i="32" s="1"/>
  <c r="D22" i="32" s="1"/>
  <c r="D23" i="32" s="1"/>
  <c r="D24" i="32" s="1"/>
  <c r="D25" i="32" s="1"/>
  <c r="D26" i="32" s="1"/>
  <c r="D27" i="32" s="1"/>
  <c r="D28" i="32" s="1"/>
  <c r="D29" i="32" s="1"/>
  <c r="D30" i="32" s="1"/>
  <c r="D31" i="32" s="1"/>
  <c r="D32" i="32" s="1"/>
  <c r="D33" i="32" s="1"/>
  <c r="D34" i="32" s="1"/>
  <c r="D5" i="33"/>
  <c r="D6" i="33"/>
  <c r="D7" i="33"/>
  <c r="D8" i="33" s="1"/>
  <c r="D9" i="33" s="1"/>
  <c r="D10" i="33" s="1"/>
  <c r="D11" i="33" s="1"/>
  <c r="D12" i="33" s="1"/>
  <c r="D13" i="33" s="1"/>
  <c r="D14" i="33" s="1"/>
  <c r="D15" i="33" s="1"/>
  <c r="D16" i="33" s="1"/>
  <c r="D17" i="33" s="1"/>
  <c r="D18" i="33" s="1"/>
  <c r="D19" i="33" s="1"/>
  <c r="D20" i="33" s="1"/>
  <c r="D21" i="33" s="1"/>
  <c r="D22" i="33" s="1"/>
  <c r="D23" i="33" s="1"/>
  <c r="D24" i="33" s="1"/>
  <c r="D25" i="33" s="1"/>
  <c r="D26" i="33" s="1"/>
  <c r="D27" i="33" s="1"/>
  <c r="D28" i="33" s="1"/>
  <c r="D29" i="33" s="1"/>
  <c r="D30" i="33" s="1"/>
  <c r="D31" i="33" s="1"/>
  <c r="D32" i="33" s="1"/>
  <c r="D33" i="33" s="1"/>
  <c r="D5" i="38"/>
  <c r="D6" i="38"/>
  <c r="D7" i="38" s="1"/>
  <c r="D8" i="38" s="1"/>
  <c r="D9" i="38" s="1"/>
  <c r="D10" i="38" s="1"/>
  <c r="D11" i="38" s="1"/>
  <c r="D12" i="38" s="1"/>
  <c r="D13" i="38" s="1"/>
  <c r="D14" i="38" s="1"/>
  <c r="D15" i="38" s="1"/>
  <c r="D16" i="38" s="1"/>
  <c r="D17" i="38" s="1"/>
  <c r="D18" i="38" s="1"/>
  <c r="D19" i="38" s="1"/>
  <c r="D20" i="38" s="1"/>
  <c r="D21" i="38" s="1"/>
  <c r="D22" i="38" s="1"/>
  <c r="D23" i="38" s="1"/>
  <c r="D24" i="38" s="1"/>
  <c r="D25" i="38" s="1"/>
  <c r="D26" i="38" s="1"/>
  <c r="D27" i="38" s="1"/>
  <c r="D28" i="38" s="1"/>
  <c r="D29" i="38" s="1"/>
  <c r="D30" i="38" s="1"/>
  <c r="D31" i="38" s="1"/>
  <c r="D32" i="38" s="1"/>
  <c r="D33" i="38" s="1"/>
  <c r="D34" i="38" s="1"/>
  <c r="E5" i="34"/>
  <c r="E6" i="34" s="1"/>
  <c r="E7" i="34" s="1"/>
  <c r="E8" i="34" s="1"/>
  <c r="E9" i="34" s="1"/>
  <c r="E10" i="34" s="1"/>
  <c r="E11" i="34" s="1"/>
  <c r="E12" i="34" s="1"/>
  <c r="E13" i="34" s="1"/>
  <c r="E14" i="34" s="1"/>
  <c r="E15" i="34" s="1"/>
  <c r="E16" i="34" s="1"/>
  <c r="E17" i="34" s="1"/>
  <c r="E18" i="34" s="1"/>
  <c r="E19" i="34" s="1"/>
  <c r="E20" i="34" s="1"/>
  <c r="E21" i="34" s="1"/>
  <c r="E22" i="34" s="1"/>
  <c r="E23" i="34" s="1"/>
  <c r="E24" i="34" s="1"/>
  <c r="E25" i="34" s="1"/>
  <c r="E26" i="34" s="1"/>
  <c r="E27" i="34" s="1"/>
  <c r="E28" i="34" s="1"/>
  <c r="E29" i="34" s="1"/>
  <c r="E30" i="34" s="1"/>
  <c r="E31" i="34" s="1"/>
  <c r="E32" i="34" s="1"/>
  <c r="E33" i="34" s="1"/>
  <c r="E34" i="34" s="1"/>
  <c r="C35" i="34"/>
  <c r="D5" i="46"/>
  <c r="D6" i="46"/>
  <c r="D7" i="46"/>
  <c r="D8" i="46" s="1"/>
  <c r="D9" i="46" s="1"/>
  <c r="D10" i="46"/>
  <c r="D11" i="46"/>
  <c r="D12" i="46" s="1"/>
  <c r="D13" i="46" s="1"/>
  <c r="D14" i="46" s="1"/>
  <c r="D15" i="46" s="1"/>
  <c r="D16" i="46" s="1"/>
  <c r="D17" i="46" s="1"/>
  <c r="D18" i="46" s="1"/>
  <c r="D19" i="46" s="1"/>
  <c r="D20" i="46" s="1"/>
  <c r="D21" i="46" s="1"/>
  <c r="D22" i="46" s="1"/>
  <c r="D23" i="46" s="1"/>
  <c r="D24" i="46" s="1"/>
  <c r="D25" i="46" s="1"/>
  <c r="D26" i="46" s="1"/>
  <c r="D27" i="46" s="1"/>
  <c r="D28" i="46" s="1"/>
  <c r="D29" i="46" s="1"/>
  <c r="D30" i="46" s="1"/>
  <c r="D31" i="46" s="1"/>
  <c r="D32" i="46" s="1"/>
  <c r="D33" i="46" s="1"/>
  <c r="D34" i="46" s="1"/>
  <c r="D35" i="46" s="1"/>
  <c r="D36" i="46" s="1"/>
  <c r="D37" i="46" s="1"/>
  <c r="D38" i="46" s="1"/>
  <c r="D39" i="46" s="1"/>
  <c r="D40" i="46" s="1"/>
  <c r="D41" i="46" s="1"/>
  <c r="C42" i="46"/>
  <c r="E6" i="39"/>
  <c r="E7" i="39" s="1"/>
  <c r="E8" i="39" s="1"/>
  <c r="E9" i="39"/>
  <c r="E10" i="39" s="1"/>
  <c r="E11" i="39"/>
  <c r="E12" i="39"/>
  <c r="E13" i="39" s="1"/>
  <c r="E14" i="39" s="1"/>
  <c r="E15" i="39" s="1"/>
  <c r="E16" i="39" s="1"/>
  <c r="E17" i="39" s="1"/>
  <c r="E18" i="39" s="1"/>
  <c r="E19" i="39" s="1"/>
  <c r="E20" i="39" s="1"/>
  <c r="E21" i="39" s="1"/>
  <c r="E22" i="39" s="1"/>
  <c r="E23" i="39" s="1"/>
  <c r="E24" i="39" s="1"/>
  <c r="E25" i="39" s="1"/>
  <c r="E26" i="39" s="1"/>
  <c r="E27" i="39" s="1"/>
  <c r="E28" i="39" s="1"/>
  <c r="E29" i="39" s="1"/>
  <c r="E30" i="39" s="1"/>
  <c r="E31" i="39" s="1"/>
  <c r="E32" i="39" s="1"/>
  <c r="E33" i="39" s="1"/>
  <c r="E34" i="39" s="1"/>
  <c r="D6" i="40"/>
  <c r="D7" i="40"/>
  <c r="D8" i="40" s="1"/>
  <c r="D9" i="40" s="1"/>
  <c r="D10" i="40" s="1"/>
  <c r="D11" i="40" s="1"/>
  <c r="D12" i="40" s="1"/>
  <c r="D13" i="40" s="1"/>
  <c r="D14" i="40" s="1"/>
  <c r="D15" i="40" s="1"/>
  <c r="D16" i="40" s="1"/>
  <c r="D17" i="40" s="1"/>
  <c r="D18" i="40" s="1"/>
  <c r="D19" i="40" s="1"/>
  <c r="D20" i="40" s="1"/>
  <c r="D21" i="40" s="1"/>
  <c r="D22" i="40" s="1"/>
  <c r="D23" i="40" s="1"/>
  <c r="D24" i="40" s="1"/>
  <c r="D25" i="40" s="1"/>
  <c r="D26" i="40" s="1"/>
  <c r="D27" i="40" s="1"/>
  <c r="D28" i="40" s="1"/>
  <c r="D29" i="40" s="1"/>
  <c r="D30" i="40" s="1"/>
  <c r="D31" i="40" s="1"/>
  <c r="D32" i="40" s="1"/>
  <c r="D33" i="40" s="1"/>
  <c r="D34" i="40" s="1"/>
  <c r="D6" i="41"/>
  <c r="D7" i="41"/>
  <c r="D8" i="41"/>
  <c r="D9" i="41" s="1"/>
  <c r="D10" i="41" s="1"/>
  <c r="D11" i="41"/>
  <c r="D12" i="41" s="1"/>
  <c r="D13" i="4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D6" i="42"/>
  <c r="D7" i="42"/>
  <c r="D8" i="42" s="1"/>
  <c r="D9" i="42" s="1"/>
  <c r="D10" i="42" s="1"/>
  <c r="D11" i="42" s="1"/>
  <c r="D12" i="42" s="1"/>
  <c r="D13" i="42" s="1"/>
  <c r="D14" i="42" s="1"/>
  <c r="D15" i="42" s="1"/>
  <c r="D16" i="42" s="1"/>
  <c r="D17" i="42" s="1"/>
  <c r="D18" i="42" s="1"/>
  <c r="D19" i="42" s="1"/>
  <c r="D20" i="42" s="1"/>
  <c r="D21" i="42" s="1"/>
  <c r="D22" i="42" s="1"/>
  <c r="D23" i="42" s="1"/>
  <c r="D24" i="42" s="1"/>
  <c r="D25" i="42" s="1"/>
  <c r="D26" i="42" s="1"/>
  <c r="D27" i="42" s="1"/>
  <c r="D28" i="42" s="1"/>
  <c r="D29" i="42" s="1"/>
  <c r="D30" i="42" s="1"/>
  <c r="D31" i="42" s="1"/>
  <c r="D32" i="42" s="1"/>
  <c r="D33" i="42" s="1"/>
  <c r="D34" i="42" s="1"/>
  <c r="D6" i="43"/>
  <c r="D7" i="43" s="1"/>
  <c r="D8" i="43"/>
  <c r="D9" i="43" s="1"/>
  <c r="D10" i="43"/>
  <c r="D11" i="43"/>
  <c r="D12" i="43" s="1"/>
  <c r="D13" i="43" s="1"/>
  <c r="D14" i="43" s="1"/>
  <c r="D15" i="43" s="1"/>
  <c r="D16" i="43" s="1"/>
  <c r="D17" i="43" s="1"/>
  <c r="D18" i="43" s="1"/>
  <c r="D19" i="43" s="1"/>
  <c r="D20" i="43" s="1"/>
  <c r="D21" i="43" s="1"/>
  <c r="D22" i="43" s="1"/>
  <c r="D23" i="43" s="1"/>
  <c r="D24" i="43" s="1"/>
  <c r="D25" i="43" s="1"/>
  <c r="D26" i="43" s="1"/>
  <c r="D27" i="43" s="1"/>
  <c r="D28" i="43" s="1"/>
  <c r="D29" i="43" s="1"/>
  <c r="D30" i="43" s="1"/>
  <c r="D31" i="43" s="1"/>
  <c r="D32" i="43" s="1"/>
  <c r="D33" i="43" s="1"/>
  <c r="D34" i="43" s="1"/>
  <c r="D35" i="43" s="1"/>
  <c r="D36" i="43" s="1"/>
  <c r="D37" i="43" s="1"/>
  <c r="D6" i="44"/>
  <c r="D7" i="44" s="1"/>
  <c r="D8" i="44" s="1"/>
  <c r="D9" i="44" s="1"/>
  <c r="D10" i="44" s="1"/>
  <c r="D11" i="44" s="1"/>
  <c r="D12" i="44" s="1"/>
  <c r="D13" i="44" s="1"/>
  <c r="D14" i="44" s="1"/>
  <c r="D15" i="44" s="1"/>
  <c r="D16" i="44" s="1"/>
  <c r="D17" i="44" s="1"/>
  <c r="D18" i="44" s="1"/>
  <c r="D19" i="44" s="1"/>
  <c r="D20" i="44" s="1"/>
  <c r="D21" i="44" s="1"/>
  <c r="D22" i="44" s="1"/>
  <c r="D23" i="44" s="1"/>
  <c r="D24" i="44" s="1"/>
  <c r="D25" i="44" s="1"/>
  <c r="D26" i="44" s="1"/>
  <c r="D27" i="44" s="1"/>
  <c r="D28" i="44" s="1"/>
  <c r="D29" i="44" s="1"/>
  <c r="D30" i="44" s="1"/>
  <c r="D31" i="44" s="1"/>
  <c r="D32" i="44" s="1"/>
  <c r="D33" i="44" s="1"/>
  <c r="D34" i="44" s="1"/>
  <c r="C8" i="37"/>
  <c r="C9" i="37"/>
  <c r="C10" i="37"/>
  <c r="C11" i="37"/>
  <c r="C12" i="37"/>
  <c r="C13" i="37"/>
  <c r="C15" i="37"/>
  <c r="C21" i="37"/>
  <c r="C43" i="37"/>
  <c r="C44" i="37"/>
  <c r="D44" i="37"/>
  <c r="D5" i="45"/>
  <c r="D6" i="45" s="1"/>
  <c r="D7" i="45"/>
  <c r="D8" i="45" s="1"/>
  <c r="D9" i="45"/>
  <c r="D10" i="45"/>
  <c r="D11" i="45"/>
  <c r="D12" i="45"/>
  <c r="D13" i="45" s="1"/>
  <c r="D14" i="45" s="1"/>
  <c r="D15" i="45" s="1"/>
  <c r="D16" i="45" s="1"/>
  <c r="D17" i="45" s="1"/>
  <c r="D18" i="45" s="1"/>
  <c r="D19" i="45" s="1"/>
  <c r="D20" i="45" s="1"/>
  <c r="D21" i="45" s="1"/>
  <c r="D22" i="45" s="1"/>
  <c r="D23" i="45" s="1"/>
  <c r="D24" i="45" s="1"/>
  <c r="D25" i="45" s="1"/>
  <c r="D26" i="45" s="1"/>
  <c r="D27" i="45" s="1"/>
  <c r="D28" i="45" s="1"/>
  <c r="D29" i="45" s="1"/>
  <c r="D30" i="45" s="1"/>
  <c r="D31" i="45" s="1"/>
  <c r="D32" i="45" s="1"/>
  <c r="D33" i="45" s="1"/>
  <c r="D34" i="45" s="1"/>
  <c r="E3" i="50" l="1"/>
  <c r="F12" i="50"/>
  <c r="G12" i="50" s="1"/>
  <c r="H12" i="50"/>
  <c r="I12" i="50" s="1"/>
  <c r="D12" i="50"/>
  <c r="E12" i="50" s="1"/>
  <c r="I5" i="50"/>
  <c r="I18" i="50" s="1"/>
  <c r="F6" i="50"/>
  <c r="G6" i="50" s="1"/>
  <c r="H6" i="50"/>
  <c r="I6" i="50" s="1"/>
  <c r="D6" i="50"/>
  <c r="E6" i="50" s="1"/>
  <c r="C18" i="50"/>
  <c r="N31" i="51"/>
  <c r="G3" i="50"/>
  <c r="H14" i="50"/>
  <c r="I14" i="50" s="1"/>
  <c r="H8" i="50"/>
  <c r="I8" i="50" s="1"/>
  <c r="F4" i="50"/>
  <c r="G4" i="50" s="1"/>
  <c r="F14" i="50"/>
  <c r="G14" i="50" s="1"/>
  <c r="F8" i="50"/>
  <c r="G8" i="50" s="1"/>
  <c r="D18" i="50" l="1"/>
  <c r="G18" i="50"/>
  <c r="F18" i="50"/>
  <c r="H18" i="50"/>
  <c r="E18" i="50"/>
</calcChain>
</file>

<file path=xl/sharedStrings.xml><?xml version="1.0" encoding="utf-8"?>
<sst xmlns="http://schemas.openxmlformats.org/spreadsheetml/2006/main" count="1456" uniqueCount="515">
  <si>
    <t>Capital Expenditure</t>
  </si>
  <si>
    <t>Monty Strange</t>
  </si>
  <si>
    <t>TCESD#3</t>
  </si>
  <si>
    <t>PO</t>
  </si>
  <si>
    <t>ITEM</t>
  </si>
  <si>
    <t>BUDGET</t>
  </si>
  <si>
    <t>ACT. COST</t>
  </si>
  <si>
    <t>ACT. TOTAL</t>
  </si>
  <si>
    <t>BALANCE</t>
  </si>
  <si>
    <t>DATE</t>
  </si>
  <si>
    <t>NO.</t>
  </si>
  <si>
    <t>COST</t>
  </si>
  <si>
    <t>PER UNIT</t>
  </si>
  <si>
    <t>Opening</t>
  </si>
  <si>
    <t>2nd QUARTER</t>
  </si>
  <si>
    <t>3rd &amp; 4th QUARTER</t>
  </si>
  <si>
    <t>Total</t>
  </si>
  <si>
    <t>Kevin Dixon</t>
  </si>
  <si>
    <t>TOTAL</t>
  </si>
  <si>
    <t>Tim Ahrens</t>
  </si>
  <si>
    <t>ACTUAL</t>
  </si>
  <si>
    <t>Helmet and Window Stickers</t>
  </si>
  <si>
    <t>Fire Line Tape</t>
  </si>
  <si>
    <t>10.00 x 12</t>
  </si>
  <si>
    <t>Map Book Copies</t>
  </si>
  <si>
    <t>SOP Copies</t>
  </si>
  <si>
    <t>Traffic Cones    (20)</t>
  </si>
  <si>
    <t>18.00 x 20</t>
  </si>
  <si>
    <t>Safety Vests (10)</t>
  </si>
  <si>
    <t>20.00 x 10</t>
  </si>
  <si>
    <t>Fax Machine Print Cartridges</t>
  </si>
  <si>
    <t>Ozarka Drinking Water Machine and Bottles</t>
  </si>
  <si>
    <t>Garbage Bags  55 Gal, 33 Gal, 13 Gal</t>
  </si>
  <si>
    <t xml:space="preserve">Dumpster </t>
  </si>
  <si>
    <t>Copy Machine</t>
  </si>
  <si>
    <t>25.00 x 24</t>
  </si>
  <si>
    <t>11.00 x 15</t>
  </si>
  <si>
    <t>J&amp;J Sales (bolts,nuts,connectors, etc..)</t>
  </si>
  <si>
    <t>Shop supplies (oil,WD40,etc.)</t>
  </si>
  <si>
    <t xml:space="preserve">DATE 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</si>
  <si>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</si>
  <si>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</si>
  <si>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</si>
  <si>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</si>
  <si>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</si>
  <si>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</si>
  <si>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</si>
  <si>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</si>
  <si>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</si>
  <si>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</si>
  <si>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Class "A" Foam</t>
  </si>
  <si>
    <t>Absorbent</t>
  </si>
  <si>
    <t xml:space="preserve">Gas High Pressure Washer </t>
  </si>
  <si>
    <t>Wildland Belt Weather Kits</t>
  </si>
  <si>
    <t>Additional Structure Turnout Gear</t>
  </si>
  <si>
    <t>Additional Structure Helmets w/hoods</t>
  </si>
  <si>
    <t>Boots</t>
  </si>
  <si>
    <t>Akron Turbojet 1.5"  LR (2)</t>
  </si>
  <si>
    <t>Akron TUrbojet 1.5" MR (2)</t>
  </si>
  <si>
    <t>Submersible Water Pump</t>
  </si>
  <si>
    <t>Wildland Gloves (30)</t>
  </si>
  <si>
    <t>Salvage Covers (2)</t>
  </si>
  <si>
    <t>Hall Runners (2)</t>
  </si>
  <si>
    <t>Cutting Torch R5</t>
  </si>
  <si>
    <t>ICS Quick Reference Guides (12)</t>
  </si>
  <si>
    <t xml:space="preserve">Wildland Helmet Goggle Retainers </t>
  </si>
  <si>
    <t>Gasoline Powered Pressure Washer</t>
  </si>
  <si>
    <t>Instructor Pay    - October</t>
  </si>
  <si>
    <t>Instructor Pay    - November</t>
  </si>
  <si>
    <t>Instructor Pay    - December</t>
  </si>
  <si>
    <t>Instructor Pay    -January</t>
  </si>
  <si>
    <t>Instructor Pay    -February</t>
  </si>
  <si>
    <t>Instructor Pay    -March</t>
  </si>
  <si>
    <t>Instructor Pay    -April</t>
  </si>
  <si>
    <t>Instructor Pay    -May</t>
  </si>
  <si>
    <t>Instructor Pay    -June</t>
  </si>
  <si>
    <t>Instructor Pay    -July</t>
  </si>
  <si>
    <t>Instructor Pay    -August</t>
  </si>
  <si>
    <t>Instructor Pay    -September</t>
  </si>
  <si>
    <t>35.00 x 12</t>
  </si>
  <si>
    <t>165.00 x 12</t>
  </si>
  <si>
    <t>October</t>
  </si>
  <si>
    <t>1st Quarter Air Quality Analysis</t>
  </si>
  <si>
    <t>2nd Quarter Air Quality Analysis</t>
  </si>
  <si>
    <t>3rd Quarter Air Quality Analysis</t>
  </si>
  <si>
    <t>4th Quarter Air Quality Analysis</t>
  </si>
  <si>
    <t>SCBA Flow Tests (40 Packs)</t>
  </si>
  <si>
    <t>Hydrostatic Testing  (40 bottles)</t>
  </si>
  <si>
    <t xml:space="preserve">Semi Annual Cascade Maint. </t>
  </si>
  <si>
    <t>HT750     Handheld Radio        (5)</t>
  </si>
  <si>
    <t>Sub-Total</t>
  </si>
  <si>
    <t>13 State Inspections</t>
  </si>
  <si>
    <t>B1 Oil change</t>
  </si>
  <si>
    <t>E2 Oil change</t>
  </si>
  <si>
    <t>B3 Oil change</t>
  </si>
  <si>
    <t>E4 Oil change</t>
  </si>
  <si>
    <t>R5 Oil change</t>
  </si>
  <si>
    <t>E6 Oil change</t>
  </si>
  <si>
    <t>C7 1st Qt Oil change</t>
  </si>
  <si>
    <t>C7 2nd Qt Oil change</t>
  </si>
  <si>
    <t>C7 3rd Qt Oil change</t>
  </si>
  <si>
    <t>C7 4th Qt Oil change</t>
  </si>
  <si>
    <t>B9 Oil change</t>
  </si>
  <si>
    <t>T10 Oil change</t>
  </si>
  <si>
    <t>T11 Oil change</t>
  </si>
  <si>
    <t>T12 Oil change</t>
  </si>
  <si>
    <t>S14 Oil change</t>
  </si>
  <si>
    <t>B15 Oil change</t>
  </si>
  <si>
    <t>E2 Annual Brake Inspection</t>
  </si>
  <si>
    <t>E4 Annual Brake Inspection</t>
  </si>
  <si>
    <t>E6 Annual Brake Inspection</t>
  </si>
  <si>
    <t>R5 Annual Brake Inspection</t>
  </si>
  <si>
    <t>B3 Annual Brake Inspection</t>
  </si>
  <si>
    <t>T10 Annual Brake Inspection</t>
  </si>
  <si>
    <t>T12 Annual Brake Inspection</t>
  </si>
  <si>
    <t>E4 Transmission Service</t>
  </si>
  <si>
    <t>Tires for S14 X6</t>
  </si>
  <si>
    <t>Front tires for E6  X2</t>
  </si>
  <si>
    <t>Name of Business</t>
  </si>
  <si>
    <t>Performing Repairs</t>
  </si>
  <si>
    <t>CHECK #</t>
  </si>
  <si>
    <t xml:space="preserve"> </t>
  </si>
  <si>
    <t xml:space="preserve">BUDGET </t>
  </si>
  <si>
    <t>BUDGET CATEGORY</t>
  </si>
  <si>
    <t xml:space="preserve">PERSON </t>
  </si>
  <si>
    <t>#</t>
  </si>
  <si>
    <t>TOTALS</t>
  </si>
  <si>
    <t>RESPONSIBLE</t>
  </si>
  <si>
    <t>Capital Expenditures</t>
  </si>
  <si>
    <t xml:space="preserve">Kevin </t>
  </si>
  <si>
    <t>Lease Payments</t>
  </si>
  <si>
    <t>Marilyn</t>
  </si>
  <si>
    <t>Fuel</t>
  </si>
  <si>
    <t>Vehicle Maintenance</t>
  </si>
  <si>
    <t>Kevin</t>
  </si>
  <si>
    <t>Building Maintenance</t>
  </si>
  <si>
    <t>Alpha Pagers</t>
  </si>
  <si>
    <t>Communication Equip. Maint</t>
  </si>
  <si>
    <t>Other Equip. Maintenance</t>
  </si>
  <si>
    <t>Telephone</t>
  </si>
  <si>
    <t>Utilities</t>
  </si>
  <si>
    <t>SCBA Maintenance</t>
  </si>
  <si>
    <t>Jim</t>
  </si>
  <si>
    <t>Insurance</t>
  </si>
  <si>
    <t>Dispatch</t>
  </si>
  <si>
    <t>Professional Services</t>
  </si>
  <si>
    <t>Training- Fire</t>
  </si>
  <si>
    <t>Training - EMS</t>
  </si>
  <si>
    <t>Wesley</t>
  </si>
  <si>
    <t>Training - Rescue</t>
  </si>
  <si>
    <t>Training - General</t>
  </si>
  <si>
    <t>Supplies - EMS</t>
  </si>
  <si>
    <t>Supplies - Office</t>
  </si>
  <si>
    <t>Uniforms</t>
  </si>
  <si>
    <t>Reoccurring Expenses</t>
  </si>
  <si>
    <t>Postage/Handling</t>
  </si>
  <si>
    <t>Dues/Services</t>
  </si>
  <si>
    <t>Volunteer Recognition</t>
  </si>
  <si>
    <t>Payroll</t>
  </si>
  <si>
    <t>Public Education</t>
  </si>
  <si>
    <t>Bank Fees</t>
  </si>
  <si>
    <t>Infectious Disease Control</t>
  </si>
  <si>
    <t>Rehab Supply</t>
  </si>
  <si>
    <t>Emergency Fund</t>
  </si>
  <si>
    <t>Station Supplies</t>
  </si>
  <si>
    <t>Annual Add &amp; Replace</t>
  </si>
  <si>
    <t>TCESD Profession Services</t>
  </si>
  <si>
    <t>Public Notices/Articles</t>
  </si>
  <si>
    <t>Tax Assessment - collection fees</t>
  </si>
  <si>
    <t>TCESD Compensation</t>
  </si>
  <si>
    <t>TCESD Bond Insurance</t>
  </si>
  <si>
    <t>Reserves for New Building/land</t>
  </si>
  <si>
    <t>Sunset Valley Reimbursement</t>
  </si>
  <si>
    <t>CHECK</t>
  </si>
  <si>
    <t>Lease Payments         2102000</t>
  </si>
  <si>
    <t>Fuel                      2103000</t>
  </si>
  <si>
    <t>Apparatus Maintenance   2104000</t>
  </si>
  <si>
    <t>Building Maintenance               2105000</t>
  </si>
  <si>
    <t>Alpha Pager              2106000</t>
  </si>
  <si>
    <t>May</t>
  </si>
  <si>
    <t>2000-$14500.00 budget</t>
  </si>
  <si>
    <t>$7500 budget,  moved 2500. From 01</t>
  </si>
  <si>
    <t>Comm. Equipment Maintenance    2107000</t>
  </si>
  <si>
    <t>Other Equipment Maintenance  2108000</t>
  </si>
  <si>
    <t>PHONE</t>
  </si>
  <si>
    <t>914-1160</t>
  </si>
  <si>
    <t>497-5256</t>
  </si>
  <si>
    <t>914-5253</t>
  </si>
  <si>
    <t>914-2875/5063</t>
  </si>
  <si>
    <t>JANUARY GTE</t>
  </si>
  <si>
    <t>JANUARY CAPROCK</t>
  </si>
  <si>
    <t>FEBRUARY GTE</t>
  </si>
  <si>
    <t>FEBRUARY CAPROCK</t>
  </si>
  <si>
    <t>MARCH GTE</t>
  </si>
  <si>
    <t>MARCH CAPROCK</t>
  </si>
  <si>
    <t>APRIL GTE</t>
  </si>
  <si>
    <t>APRIL CAPROCK</t>
  </si>
  <si>
    <t>MAY GTE</t>
  </si>
  <si>
    <t>MAY CAPROCK</t>
  </si>
  <si>
    <t>JUNE GTE</t>
  </si>
  <si>
    <t>JUNE CAPROCK</t>
  </si>
  <si>
    <t>JULY GTE</t>
  </si>
  <si>
    <t>JULY CAPROCK</t>
  </si>
  <si>
    <t>AUGUST GTE</t>
  </si>
  <si>
    <t>AUGUST CAPROCK</t>
  </si>
  <si>
    <t>SEPTEMBER GTE</t>
  </si>
  <si>
    <t>SEPTEMBER CAPROCK</t>
  </si>
  <si>
    <t>OCTOBER GTE</t>
  </si>
  <si>
    <t>OCTOBER CAPROCK</t>
  </si>
  <si>
    <t>NOVEMBER GTE</t>
  </si>
  <si>
    <t>NOVEMBER CAPROCK</t>
  </si>
  <si>
    <t>DECEMBER GTE</t>
  </si>
  <si>
    <t>DECEMBER CAPROCK</t>
  </si>
  <si>
    <t>Telephone                    2109000</t>
  </si>
  <si>
    <t>PROPOSED</t>
  </si>
  <si>
    <t>Reimbursement-Marilyn</t>
  </si>
  <si>
    <t>Utilities                   2110000</t>
  </si>
  <si>
    <t>OCTOBER - PEC</t>
  </si>
  <si>
    <t>OCTOBER - CITY OF AUSTIN</t>
  </si>
  <si>
    <t>NOVEMBER - PEC</t>
  </si>
  <si>
    <t>CITY OF AUSTIN - NOVEMBER</t>
  </si>
  <si>
    <t>DECEMBER - PEC</t>
  </si>
  <si>
    <t>CITY OF AUSTIN - DECEMBER</t>
  </si>
  <si>
    <t>JANUARY - PEC</t>
  </si>
  <si>
    <t>CITY OF AUSTIN - JANUARY</t>
  </si>
  <si>
    <t>FEBRUARY - PEC</t>
  </si>
  <si>
    <t>CITY OF AUSTIN - FEBRUARY</t>
  </si>
  <si>
    <t>MARCH - PEC</t>
  </si>
  <si>
    <t>CITY OF AUSTIN - MARCH</t>
  </si>
  <si>
    <t>APRIL - PEC</t>
  </si>
  <si>
    <t>CITY OF AUSTIN - APRIL</t>
  </si>
  <si>
    <t>MAY - PEC</t>
  </si>
  <si>
    <t>CITY OF AUSTIN - MAY</t>
  </si>
  <si>
    <t>JUNE - PEC</t>
  </si>
  <si>
    <t>CITY OF AUSTIN - JUNE</t>
  </si>
  <si>
    <t>JULY - PEC</t>
  </si>
  <si>
    <t>CITY OF AUSTIN - JULY</t>
  </si>
  <si>
    <t>AUGUST - PEC</t>
  </si>
  <si>
    <t>CITY OF AUSTIN - AUGUST</t>
  </si>
  <si>
    <t>SEPTEMBER - PEC</t>
  </si>
  <si>
    <t>CITY OF AUSTIN - SEPTEMBER</t>
  </si>
  <si>
    <t>SCBA Maintenance            2111000</t>
  </si>
  <si>
    <t xml:space="preserve">CHECK </t>
  </si>
  <si>
    <t>WORKER'S COMP</t>
  </si>
  <si>
    <t>GENERAL LIABILITY/PROPERTY</t>
  </si>
  <si>
    <t>AUTOMOBILE</t>
  </si>
  <si>
    <t>Insurance                       2111000</t>
  </si>
  <si>
    <t>Dispatch Services              2113000</t>
  </si>
  <si>
    <t>Professional Services       2114000</t>
  </si>
  <si>
    <t>Fire Training              2115000</t>
  </si>
  <si>
    <t>EMS Training              2116000</t>
  </si>
  <si>
    <t>Rescue Training            2117000</t>
  </si>
  <si>
    <t>Off Site Training                  2118000</t>
  </si>
  <si>
    <t>EMS Supplies                  2119000</t>
  </si>
  <si>
    <t>OFFICE SUPPLIES      2120001</t>
  </si>
  <si>
    <t>Uniforms                       2121000</t>
  </si>
  <si>
    <t>Reoccuring Expenditures              2122000</t>
  </si>
  <si>
    <t>Postage                 2123000</t>
  </si>
  <si>
    <t>Dues &amp; Subscriptions            2124000</t>
  </si>
  <si>
    <t>Volunteer Recognition      2125000</t>
  </si>
  <si>
    <t>Oak Hill Christmas Party</t>
  </si>
  <si>
    <t>Mackey Award</t>
  </si>
  <si>
    <t>Payroll                    2126000</t>
  </si>
  <si>
    <t>Sept. 26th - Oct. 10th</t>
  </si>
  <si>
    <t>Oct. 11th-Oct. 25th</t>
  </si>
  <si>
    <t>Insurance Reimbursement</t>
  </si>
  <si>
    <t>Lynette</t>
  </si>
  <si>
    <t>Oct. 26th-Nov. 10th</t>
  </si>
  <si>
    <t>Nov. 11-Nov. 25th</t>
  </si>
  <si>
    <t>Nov. 26th-Dec. 10th</t>
  </si>
  <si>
    <t>Dec. 11th-Dec. 25th</t>
  </si>
  <si>
    <t>Dec. 26th-Jan. 10th</t>
  </si>
  <si>
    <t>Jan. 11th-Jan. 25th</t>
  </si>
  <si>
    <t>Jan. 26th-Feb. 10th</t>
  </si>
  <si>
    <t>Feb. 11th-Feb. 25th</t>
  </si>
  <si>
    <t>Feb. 26th - Mar. 10th</t>
  </si>
  <si>
    <t>Mar. 11th-Mar. 25th</t>
  </si>
  <si>
    <t>Mar. 26th -  Apr. 10th</t>
  </si>
  <si>
    <t>Apr. 11th-Apr. 25th</t>
  </si>
  <si>
    <t>Apr. 26th - May 10th</t>
  </si>
  <si>
    <t>May 11th - May 25th</t>
  </si>
  <si>
    <t>May 26th - June 10th</t>
  </si>
  <si>
    <t>June 11th - June 25th</t>
  </si>
  <si>
    <t>June 26th - July 10th</t>
  </si>
  <si>
    <t>July 11th - July 25th</t>
  </si>
  <si>
    <t>July 26th - Aug. 10th</t>
  </si>
  <si>
    <t>Aug. 11th - Aug. 25th</t>
  </si>
  <si>
    <t>Aug. 26th - Sept. 10th</t>
  </si>
  <si>
    <t>Sept. 11th - Sept. 25th</t>
  </si>
  <si>
    <t>INDIVIDUAL</t>
  </si>
  <si>
    <t>Public Education                     2127000</t>
  </si>
  <si>
    <t>Bank Fees                   2128000</t>
  </si>
  <si>
    <t>Infectious Disease Control        2130000</t>
  </si>
  <si>
    <t>Rehab Supply                 2131000</t>
  </si>
  <si>
    <t>Emergency Fund             2132000</t>
  </si>
  <si>
    <t>Annual Add &amp; Replace         2133000</t>
  </si>
  <si>
    <t>CHK  #</t>
  </si>
  <si>
    <t>PAID</t>
  </si>
  <si>
    <t>Station Supplies         2133000</t>
  </si>
  <si>
    <t xml:space="preserve">PO </t>
  </si>
  <si>
    <t>Description</t>
  </si>
  <si>
    <t>Cost Per Unit</t>
  </si>
  <si>
    <t>Total Cost</t>
  </si>
  <si>
    <t>Balance</t>
  </si>
  <si>
    <t>$95.00 p/h</t>
  </si>
  <si>
    <t>$20,000.00  ?</t>
  </si>
  <si>
    <t>Barton Creek Topo Survey</t>
  </si>
  <si>
    <t>Barton Creek Boundary Survey &amp; Certified Map</t>
  </si>
  <si>
    <t>Barton Creek Site Plan</t>
  </si>
  <si>
    <t>Barton Creek Subdivision Application</t>
  </si>
  <si>
    <t>Barton Creek Land Status Determination</t>
  </si>
  <si>
    <t>Barton Creek Feasibility Report</t>
  </si>
  <si>
    <t>Barton Creek Architectural</t>
  </si>
  <si>
    <t>Burns Anderson Jury &amp; Brenner</t>
  </si>
  <si>
    <t>TCESD #2 ESD Texchange</t>
  </si>
  <si>
    <t>CHK #</t>
  </si>
  <si>
    <t>57   Sunset Valley Reimbursement</t>
  </si>
  <si>
    <t>TCESD Professional Services    2151000</t>
  </si>
  <si>
    <t>Public Notices/Articles   2152000</t>
  </si>
  <si>
    <t xml:space="preserve">Tax Assessment/Collection Fees    </t>
  </si>
  <si>
    <t xml:space="preserve">TCESD Compensation  </t>
  </si>
  <si>
    <t>TCESD Bond Insurance   2155000</t>
  </si>
  <si>
    <t>56 Building/Construction Reserves   2156000</t>
  </si>
  <si>
    <t>MONTH</t>
  </si>
  <si>
    <t>Triple S Petroleum</t>
  </si>
  <si>
    <t>Diamond Shamrock</t>
  </si>
  <si>
    <t>Miscellaneous</t>
  </si>
  <si>
    <t>Airtouch</t>
  </si>
  <si>
    <t>Metrocall</t>
  </si>
  <si>
    <t>1st Quarter</t>
  </si>
  <si>
    <t>2nd Quarter</t>
  </si>
  <si>
    <t>3rd Quarter</t>
  </si>
  <si>
    <t>4th Quarter</t>
  </si>
  <si>
    <t>Mapsco Books</t>
  </si>
  <si>
    <t>40.00 x 12</t>
  </si>
  <si>
    <t>46.00 x 12</t>
  </si>
  <si>
    <t>Stamps</t>
  </si>
  <si>
    <t>Shipping charges</t>
  </si>
  <si>
    <t>Certified mail</t>
  </si>
  <si>
    <t>T11 Tool Compartment</t>
  </si>
  <si>
    <t>Structural Turnouts (Robert &amp; Shawn)</t>
  </si>
  <si>
    <t>Structural Turnout Coats  (5)</t>
  </si>
  <si>
    <t>Structural Turnout Pants (5)</t>
  </si>
  <si>
    <t>1.5" Structural Nozzles  (2)</t>
  </si>
  <si>
    <t>Wildland Turnout Coats (5)</t>
  </si>
  <si>
    <t>Wildland Turnout Pants (5)</t>
  </si>
  <si>
    <t>Structural Turnout Gloves (10)</t>
  </si>
  <si>
    <t>Wildland Turnout Gloves (10)</t>
  </si>
  <si>
    <t>Wildland Turnout Gloves    (10)</t>
  </si>
  <si>
    <t>Intercom System Hardware E2,E4,E6,</t>
  </si>
  <si>
    <t>Shawn Wildland Gear</t>
  </si>
  <si>
    <t>HT750 Handheld Radio  (5)</t>
  </si>
  <si>
    <t>2nd Quarter Total</t>
  </si>
  <si>
    <t>Year to Date Total</t>
  </si>
  <si>
    <t>Traffic Safety Vests for all personnel (75)</t>
  </si>
  <si>
    <t>Structural Helmets w/Faceshields (10)</t>
  </si>
  <si>
    <t>Wildland Helmets (10)</t>
  </si>
  <si>
    <t>Chainsaw for B15</t>
  </si>
  <si>
    <t>ISI Facepiece and Regulator Conversions</t>
  </si>
  <si>
    <t>E2, E4, E6     - 17 packs of 41 total</t>
  </si>
  <si>
    <t>Vehicle Unlock Kit for E2</t>
  </si>
  <si>
    <t>Replacement of 10 ISI SCBA Bottles</t>
  </si>
  <si>
    <t>Total Capital Expenditure Budget</t>
  </si>
  <si>
    <t>Troy</t>
  </si>
  <si>
    <t>Nik</t>
  </si>
  <si>
    <t>Muffler T12</t>
  </si>
  <si>
    <t>Brake Repair E-2</t>
  </si>
  <si>
    <t>Clutch/Transmission T12</t>
  </si>
  <si>
    <t>Driveway Repair</t>
  </si>
  <si>
    <t>Smoke Detectors</t>
  </si>
  <si>
    <t>Repair Pole Hole</t>
  </si>
  <si>
    <t>Overhead Repair</t>
  </si>
  <si>
    <t>A/C Service</t>
  </si>
  <si>
    <t>Exterminator</t>
  </si>
  <si>
    <t>Re-wire sheds to code</t>
  </si>
  <si>
    <t>Locksmith</t>
  </si>
  <si>
    <t>Misc. Repairs</t>
  </si>
  <si>
    <t>BP cuffs, splints &amp; stethscope</t>
  </si>
  <si>
    <t>C-Collars</t>
  </si>
  <si>
    <t>Gloves</t>
  </si>
  <si>
    <t>Non-rebreather Masks</t>
  </si>
  <si>
    <t>Soft Supplies, bandages, gauze, etc</t>
  </si>
  <si>
    <t>Biohazard supplies</t>
  </si>
  <si>
    <t>Tape</t>
  </si>
  <si>
    <t>Laerdal AED pads</t>
  </si>
  <si>
    <t>Promedix ILS Kits *3</t>
  </si>
  <si>
    <t>Southwest Surgical glucometer lancets</t>
  </si>
  <si>
    <t>Glucometer strips</t>
  </si>
  <si>
    <t>Baby Aspirin &amp; Oral Glucose</t>
  </si>
  <si>
    <t>Firehouse software Annual support</t>
  </si>
  <si>
    <t>New Computer for Captain's desk</t>
  </si>
  <si>
    <t>PC Anywhere for remote access</t>
  </si>
  <si>
    <t xml:space="preserve">Add'l &amp; Replacement backup tapes </t>
  </si>
  <si>
    <t>DSL/Cable Internet access</t>
  </si>
  <si>
    <t>Server service/support (Will Lamb 40hrs@45.00</t>
  </si>
  <si>
    <t>PC parts, service and support</t>
  </si>
  <si>
    <t>2 New server drops</t>
  </si>
  <si>
    <t>Kussmaul Air compressor for B3</t>
  </si>
  <si>
    <t>Medical Pulse-oximeter (2)</t>
  </si>
  <si>
    <t>Medical Battery powered suction units (2)</t>
  </si>
  <si>
    <t>Medical Aluminum O2 bottles (10)</t>
  </si>
  <si>
    <t>Battery Maintainers for B1,B3,B9,C7,S14</t>
  </si>
  <si>
    <t>Medical heart Stream forerunner AED</t>
  </si>
  <si>
    <t>R5 Transmission Service</t>
  </si>
  <si>
    <t>Brake Repair B1</t>
  </si>
  <si>
    <t>Shocks S14</t>
  </si>
  <si>
    <t>Misc. General Mainterance</t>
  </si>
  <si>
    <t>Gable end repairs</t>
  </si>
  <si>
    <t>Replacement tools for apparatus</t>
  </si>
  <si>
    <t>Class A Foam (20 - 5 gal)</t>
  </si>
  <si>
    <t>Class B Foam (10 -5 gal)</t>
  </si>
  <si>
    <t>Replament Wildland hand tools</t>
  </si>
  <si>
    <t xml:space="preserve">Tool Box for C7 </t>
  </si>
  <si>
    <t>Information Technology           2035000</t>
  </si>
  <si>
    <t>Information Technology</t>
  </si>
  <si>
    <t xml:space="preserve">Microsoft Office 2000 Professional </t>
  </si>
  <si>
    <t xml:space="preserve">Windows NT workstation </t>
  </si>
  <si>
    <t>Average p/m 569.00 * 15% increase to allow for additional pagers</t>
  </si>
  <si>
    <t>Average of 369 per month * 7% increase</t>
  </si>
  <si>
    <t>Average monthly  200.00 * 3% increase</t>
  </si>
  <si>
    <t>5% increase for year</t>
  </si>
  <si>
    <t>15% increase to cover 24 hour staffing</t>
  </si>
  <si>
    <t>Miscellaneous parts/repairs</t>
  </si>
  <si>
    <t>*******</t>
  </si>
  <si>
    <t xml:space="preserve">worker's comp insurance increase of </t>
  </si>
  <si>
    <t>Amount remains same as last year</t>
  </si>
  <si>
    <t>Misc. replacement items or repairs</t>
  </si>
  <si>
    <t>Total Capital Expenditures</t>
  </si>
  <si>
    <t>1st Quarter Total</t>
  </si>
  <si>
    <t>LaSalle National Bank R-5</t>
  </si>
  <si>
    <t>LaSalle National Bank E-2,E-6</t>
  </si>
  <si>
    <t>Apparatus</t>
  </si>
  <si>
    <t>Fuel Used</t>
  </si>
  <si>
    <t>Gallons Per</t>
  </si>
  <si>
    <t>Cost 2000</t>
  </si>
  <si>
    <t>Projected Annual</t>
  </si>
  <si>
    <t>Projected Daily</t>
  </si>
  <si>
    <t>10/1/99-4/30/00    213 days</t>
  </si>
  <si>
    <t>Day Usage</t>
  </si>
  <si>
    <t>Average $1.34 pg</t>
  </si>
  <si>
    <t>Fuel Costs 2000</t>
  </si>
  <si>
    <t>Fuel Costs @ $1.50</t>
  </si>
  <si>
    <t>Fuel Costs</t>
  </si>
  <si>
    <t>Fuel Costs @ $1.75</t>
  </si>
  <si>
    <t>B-1</t>
  </si>
  <si>
    <t>E-2</t>
  </si>
  <si>
    <t>B-3</t>
  </si>
  <si>
    <t>E-4</t>
  </si>
  <si>
    <t>R-5</t>
  </si>
  <si>
    <t>E-6</t>
  </si>
  <si>
    <t>C-7</t>
  </si>
  <si>
    <t>E-8*</t>
  </si>
  <si>
    <t>B-9</t>
  </si>
  <si>
    <t>T-10</t>
  </si>
  <si>
    <t>T-11</t>
  </si>
  <si>
    <t>T-12</t>
  </si>
  <si>
    <t>S-14</t>
  </si>
  <si>
    <t>B-15*</t>
  </si>
  <si>
    <t>* Vehicle out of service for most of fiscal year 2000</t>
  </si>
  <si>
    <t>Averaged fuel cost was based on the difference between $1.50 and $1.75 per gallon</t>
  </si>
  <si>
    <t>DESCRIPTION</t>
  </si>
  <si>
    <t xml:space="preserve"> B-3</t>
  </si>
  <si>
    <t>B15</t>
  </si>
  <si>
    <t>E2</t>
  </si>
  <si>
    <t>E6</t>
  </si>
  <si>
    <t>E4</t>
  </si>
  <si>
    <t>R5</t>
  </si>
  <si>
    <t>T10</t>
  </si>
  <si>
    <t>T11</t>
  </si>
  <si>
    <t>T12</t>
  </si>
  <si>
    <t>S14</t>
  </si>
  <si>
    <t>C7</t>
  </si>
  <si>
    <t>Oil Changes &amp; Filters</t>
  </si>
  <si>
    <t>Inspection</t>
  </si>
  <si>
    <t>Annual Brake Insp.</t>
  </si>
  <si>
    <t>Transmission Service</t>
  </si>
  <si>
    <t>Wiper refills</t>
  </si>
  <si>
    <t>Batteries</t>
  </si>
  <si>
    <t>Bulbs/headlights</t>
  </si>
  <si>
    <t>Strobe lights</t>
  </si>
  <si>
    <t>Towing</t>
  </si>
  <si>
    <t>Tires</t>
  </si>
  <si>
    <t>Tire Repair</t>
  </si>
  <si>
    <t>Muffler</t>
  </si>
  <si>
    <t>Brake Repair</t>
  </si>
  <si>
    <t>Clutch &amp; Trans.</t>
  </si>
  <si>
    <t>Shock Absorbers</t>
  </si>
  <si>
    <t>GRAND TOTAL</t>
  </si>
  <si>
    <t>Capital Expenditure 2101000</t>
  </si>
  <si>
    <t xml:space="preserve"> COST</t>
  </si>
  <si>
    <t>Costs</t>
  </si>
  <si>
    <t>20 additional pagers</t>
  </si>
  <si>
    <t>Sub-total</t>
  </si>
  <si>
    <t>15% increase included</t>
  </si>
  <si>
    <t xml:space="preserve">  </t>
  </si>
  <si>
    <t>Septemember</t>
  </si>
  <si>
    <t>Sub-totals</t>
  </si>
  <si>
    <t>5% increase</t>
  </si>
  <si>
    <t>15% increase</t>
  </si>
  <si>
    <t xml:space="preserve">January </t>
  </si>
  <si>
    <t>Legislative Funds</t>
  </si>
  <si>
    <t xml:space="preserve">August </t>
  </si>
  <si>
    <t>Temporary Phone Barton Creek</t>
  </si>
  <si>
    <t xml:space="preserve">October </t>
  </si>
  <si>
    <t>Temporary Barton Creek</t>
  </si>
  <si>
    <t>7% increase</t>
  </si>
  <si>
    <t>Knox Box Encoder</t>
  </si>
  <si>
    <t>Auto Coverage</t>
  </si>
  <si>
    <t>Management Liability</t>
  </si>
  <si>
    <t>General Liability</t>
  </si>
  <si>
    <t>Portable Equipment</t>
  </si>
  <si>
    <t>Bond</t>
  </si>
  <si>
    <t>Accident &amp; Sickness</t>
  </si>
  <si>
    <t>Worker's compensation</t>
  </si>
  <si>
    <t>B1,B2,B3,B9,R5,E2,E4,E6,E8,T10,T11,T12,C7,S14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</si>
</sst>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</numFmts>
  <fonts count="18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2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/>
    </xf>
    <xf numFmtId="44" fontId="3" fillId="0" borderId="1" xfId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44" fontId="4" fillId="0" borderId="1" xfId="1" applyFont="1" applyBorder="1" applyAlignment="1">
      <alignment horizontal="left" wrapText="1"/>
    </xf>
    <xf numFmtId="44" fontId="4" fillId="0" borderId="1" xfId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4" fontId="4" fillId="0" borderId="1" xfId="1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44" fontId="4" fillId="0" borderId="1" xfId="1" applyFont="1" applyFill="1" applyBorder="1" applyAlignment="1">
      <alignment horizontal="center"/>
    </xf>
    <xf numFmtId="44" fontId="4" fillId="0" borderId="1" xfId="1" applyFont="1" applyFill="1" applyBorder="1" applyAlignment="1">
      <alignment horizontal="left"/>
    </xf>
    <xf numFmtId="4" fontId="4" fillId="0" borderId="1" xfId="0" applyNumberFormat="1" applyFont="1" applyFill="1" applyBorder="1" applyAlignment="1">
      <alignment horizontal="center"/>
    </xf>
    <xf numFmtId="44" fontId="3" fillId="0" borderId="1" xfId="1" applyFont="1" applyBorder="1" applyAlignment="1">
      <alignment horizontal="left"/>
    </xf>
    <xf numFmtId="44" fontId="0" fillId="0" borderId="1" xfId="1" applyFont="1" applyBorder="1"/>
    <xf numFmtId="0" fontId="6" fillId="0" borderId="0" xfId="0" applyFont="1" applyAlignment="1"/>
    <xf numFmtId="4" fontId="6" fillId="0" borderId="0" xfId="0" applyNumberFormat="1" applyFont="1" applyAlignment="1"/>
    <xf numFmtId="14" fontId="6" fillId="0" borderId="0" xfId="0" applyNumberFormat="1" applyFont="1" applyAlignme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4" fontId="6" fillId="0" borderId="0" xfId="0" applyNumberFormat="1" applyFont="1"/>
    <xf numFmtId="44" fontId="6" fillId="0" borderId="0" xfId="1" applyFont="1" applyAlignment="1"/>
    <xf numFmtId="44" fontId="6" fillId="0" borderId="0" xfId="1" applyFont="1" applyAlignment="1">
      <alignment horizontal="center"/>
    </xf>
    <xf numFmtId="44" fontId="6" fillId="0" borderId="0" xfId="1" applyFont="1" applyAlignment="1">
      <alignment horizontal="right"/>
    </xf>
    <xf numFmtId="44" fontId="6" fillId="0" borderId="0" xfId="1" applyFont="1"/>
    <xf numFmtId="14" fontId="6" fillId="0" borderId="0" xfId="0" applyNumberFormat="1" applyFont="1"/>
    <xf numFmtId="0" fontId="6" fillId="0" borderId="1" xfId="0" applyFont="1" applyBorder="1" applyAlignment="1"/>
    <xf numFmtId="4" fontId="6" fillId="0" borderId="1" xfId="0" applyNumberFormat="1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 applyAlignment="1"/>
    <xf numFmtId="44" fontId="7" fillId="0" borderId="1" xfId="1" applyFont="1" applyBorder="1" applyAlignment="1"/>
    <xf numFmtId="44" fontId="6" fillId="0" borderId="1" xfId="1" applyFont="1" applyBorder="1" applyAlignment="1"/>
    <xf numFmtId="14" fontId="6" fillId="0" borderId="1" xfId="0" applyNumberFormat="1" applyFont="1" applyBorder="1" applyAlignment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4" fontId="6" fillId="0" borderId="1" xfId="1" applyFont="1" applyBorder="1" applyAlignment="1">
      <alignment horizontal="center"/>
    </xf>
    <xf numFmtId="44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4" fontId="6" fillId="0" borderId="1" xfId="1" applyFont="1" applyBorder="1"/>
    <xf numFmtId="0" fontId="7" fillId="0" borderId="1" xfId="0" applyFont="1" applyBorder="1" applyAlignment="1"/>
    <xf numFmtId="44" fontId="6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4" fontId="7" fillId="0" borderId="1" xfId="1" applyFont="1" applyBorder="1"/>
    <xf numFmtId="4" fontId="2" fillId="0" borderId="1" xfId="0" applyNumberFormat="1" applyFont="1" applyBorder="1"/>
    <xf numFmtId="1" fontId="6" fillId="0" borderId="1" xfId="0" applyNumberFormat="1" applyFont="1" applyBorder="1"/>
    <xf numFmtId="8" fontId="6" fillId="0" borderId="1" xfId="0" applyNumberFormat="1" applyFont="1" applyBorder="1"/>
    <xf numFmtId="165" fontId="6" fillId="0" borderId="1" xfId="0" applyNumberFormat="1" applyFont="1" applyBorder="1"/>
    <xf numFmtId="0" fontId="6" fillId="0" borderId="2" xfId="0" applyFont="1" applyBorder="1"/>
    <xf numFmtId="0" fontId="6" fillId="0" borderId="0" xfId="0" applyFont="1" applyBorder="1"/>
    <xf numFmtId="44" fontId="6" fillId="0" borderId="2" xfId="1" applyFont="1" applyBorder="1"/>
    <xf numFmtId="44" fontId="6" fillId="0" borderId="0" xfId="1" applyFont="1" applyBorder="1"/>
    <xf numFmtId="16" fontId="6" fillId="0" borderId="1" xfId="0" applyNumberFormat="1" applyFont="1" applyBorder="1" applyAlignment="1">
      <alignment horizontal="center"/>
    </xf>
    <xf numFmtId="4" fontId="6" fillId="0" borderId="0" xfId="0" applyNumberFormat="1" applyFont="1" applyBorder="1"/>
    <xf numFmtId="14" fontId="6" fillId="0" borderId="0" xfId="0" applyNumberFormat="1" applyFont="1" applyBorder="1"/>
    <xf numFmtId="8" fontId="6" fillId="0" borderId="1" xfId="1" applyNumberFormat="1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44" fontId="6" fillId="0" borderId="1" xfId="1" applyNumberFormat="1" applyFont="1" applyBorder="1"/>
    <xf numFmtId="0" fontId="8" fillId="0" borderId="1" xfId="0" applyFont="1" applyBorder="1"/>
    <xf numFmtId="4" fontId="6" fillId="0" borderId="2" xfId="0" applyNumberFormat="1" applyFont="1" applyBorder="1"/>
    <xf numFmtId="14" fontId="6" fillId="0" borderId="2" xfId="0" applyNumberFormat="1" applyFont="1" applyBorder="1"/>
    <xf numFmtId="0" fontId="6" fillId="0" borderId="0" xfId="0" applyFont="1" applyBorder="1" applyAlignment="1">
      <alignment horizontal="center"/>
    </xf>
    <xf numFmtId="4" fontId="6" fillId="0" borderId="0" xfId="1" applyNumberFormat="1" applyFont="1"/>
    <xf numFmtId="165" fontId="6" fillId="0" borderId="2" xfId="0" applyNumberFormat="1" applyFont="1" applyBorder="1"/>
    <xf numFmtId="0" fontId="6" fillId="0" borderId="2" xfId="0" applyFont="1" applyBorder="1" applyAlignment="1">
      <alignment horizontal="center"/>
    </xf>
    <xf numFmtId="44" fontId="7" fillId="0" borderId="1" xfId="1" applyFont="1" applyBorder="1" applyAlignment="1">
      <alignment horizontal="right"/>
    </xf>
    <xf numFmtId="4" fontId="6" fillId="0" borderId="1" xfId="1" applyNumberFormat="1" applyFont="1" applyBorder="1"/>
    <xf numFmtId="44" fontId="6" fillId="0" borderId="0" xfId="1" applyFont="1" applyBorder="1" applyAlignment="1">
      <alignment horizontal="center"/>
    </xf>
    <xf numFmtId="0" fontId="7" fillId="0" borderId="0" xfId="0" applyFont="1"/>
    <xf numFmtId="44" fontId="6" fillId="0" borderId="1" xfId="1" applyFont="1" applyFill="1" applyBorder="1"/>
    <xf numFmtId="0" fontId="7" fillId="0" borderId="1" xfId="0" applyFont="1" applyBorder="1"/>
    <xf numFmtId="44" fontId="6" fillId="0" borderId="1" xfId="1" applyFont="1" applyFill="1" applyBorder="1" applyAlignment="1">
      <alignment horizontal="center"/>
    </xf>
    <xf numFmtId="0" fontId="7" fillId="0" borderId="0" xfId="0" applyFont="1" applyBorder="1"/>
    <xf numFmtId="4" fontId="9" fillId="0" borderId="0" xfId="0" applyNumberFormat="1" applyFont="1" applyBorder="1"/>
    <xf numFmtId="44" fontId="6" fillId="0" borderId="1" xfId="1" applyFont="1" applyFill="1" applyBorder="1" applyAlignment="1"/>
    <xf numFmtId="0" fontId="8" fillId="0" borderId="1" xfId="0" applyFont="1" applyBorder="1" applyAlignment="1">
      <alignment horizontal="center"/>
    </xf>
    <xf numFmtId="44" fontId="8" fillId="0" borderId="1" xfId="1" applyFont="1" applyFill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44" fontId="6" fillId="0" borderId="0" xfId="1" applyFont="1" applyBorder="1" applyAlignment="1"/>
    <xf numFmtId="0" fontId="6" fillId="0" borderId="0" xfId="0" applyFont="1" applyBorder="1" applyAlignment="1">
      <alignment horizontal="left"/>
    </xf>
    <xf numFmtId="0" fontId="6" fillId="0" borderId="0" xfId="0" applyFont="1" applyFill="1" applyBorder="1"/>
    <xf numFmtId="0" fontId="5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center"/>
    </xf>
    <xf numFmtId="44" fontId="6" fillId="0" borderId="2" xfId="1" applyFont="1" applyBorder="1" applyAlignment="1">
      <alignment horizontal="center"/>
    </xf>
    <xf numFmtId="44" fontId="2" fillId="0" borderId="1" xfId="1" applyFont="1" applyBorder="1"/>
    <xf numFmtId="0" fontId="6" fillId="2" borderId="1" xfId="0" applyFont="1" applyFill="1" applyBorder="1"/>
    <xf numFmtId="8" fontId="6" fillId="0" borderId="1" xfId="1" applyNumberFormat="1" applyFont="1" applyBorder="1" applyAlignment="1">
      <alignment horizontal="right"/>
    </xf>
    <xf numFmtId="44" fontId="0" fillId="0" borderId="0" xfId="1" applyFont="1"/>
    <xf numFmtId="165" fontId="6" fillId="0" borderId="0" xfId="0" applyNumberFormat="1" applyFont="1" applyBorder="1"/>
    <xf numFmtId="0" fontId="6" fillId="0" borderId="1" xfId="0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44" fontId="10" fillId="0" borderId="1" xfId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10" fillId="0" borderId="1" xfId="1" applyNumberFormat="1" applyFont="1" applyBorder="1" applyAlignment="1">
      <alignment horizontal="center"/>
    </xf>
    <xf numFmtId="0" fontId="11" fillId="0" borderId="1" xfId="0" applyFont="1" applyBorder="1"/>
    <xf numFmtId="2" fontId="11" fillId="0" borderId="1" xfId="0" applyNumberFormat="1" applyFont="1" applyBorder="1"/>
    <xf numFmtId="44" fontId="11" fillId="0" borderId="1" xfId="1" applyFont="1" applyBorder="1"/>
    <xf numFmtId="0" fontId="12" fillId="0" borderId="0" xfId="0" applyFont="1"/>
    <xf numFmtId="0" fontId="10" fillId="0" borderId="1" xfId="0" applyFont="1" applyBorder="1"/>
    <xf numFmtId="2" fontId="0" fillId="0" borderId="1" xfId="0" applyNumberFormat="1" applyBorder="1"/>
    <xf numFmtId="44" fontId="1" fillId="0" borderId="1" xfId="1" applyBorder="1"/>
    <xf numFmtId="0" fontId="10" fillId="0" borderId="0" xfId="0" applyFont="1"/>
    <xf numFmtId="2" fontId="0" fillId="0" borderId="0" xfId="0" applyNumberFormat="1"/>
    <xf numFmtId="44" fontId="1" fillId="0" borderId="0" xfId="1"/>
    <xf numFmtId="0" fontId="13" fillId="0" borderId="0" xfId="0" applyFont="1"/>
    <xf numFmtId="44" fontId="7" fillId="0" borderId="0" xfId="1" applyFont="1"/>
    <xf numFmtId="43" fontId="10" fillId="0" borderId="1" xfId="1" applyNumberFormat="1" applyFont="1" applyBorder="1" applyAlignment="1">
      <alignment horizontal="left"/>
    </xf>
    <xf numFmtId="43" fontId="10" fillId="0" borderId="0" xfId="1" applyNumberFormat="1" applyFont="1" applyBorder="1" applyAlignment="1">
      <alignment horizontal="left"/>
    </xf>
    <xf numFmtId="43" fontId="2" fillId="0" borderId="1" xfId="1" applyNumberFormat="1" applyFont="1" applyBorder="1" applyAlignment="1">
      <alignment horizontal="left"/>
    </xf>
    <xf numFmtId="43" fontId="2" fillId="0" borderId="0" xfId="1" applyNumberFormat="1" applyFont="1" applyBorder="1" applyAlignment="1">
      <alignment horizontal="left"/>
    </xf>
    <xf numFmtId="43" fontId="2" fillId="0" borderId="1" xfId="1" applyNumberFormat="1" applyFont="1" applyFill="1" applyBorder="1" applyAlignment="1">
      <alignment horizontal="left"/>
    </xf>
    <xf numFmtId="42" fontId="10" fillId="0" borderId="1" xfId="1" applyNumberFormat="1" applyFont="1" applyBorder="1" applyAlignment="1">
      <alignment horizontal="left"/>
    </xf>
    <xf numFmtId="42" fontId="10" fillId="0" borderId="3" xfId="1" applyNumberFormat="1" applyFont="1" applyBorder="1" applyAlignment="1">
      <alignment horizontal="left"/>
    </xf>
    <xf numFmtId="42" fontId="2" fillId="0" borderId="1" xfId="1" applyNumberFormat="1" applyFont="1" applyBorder="1" applyAlignment="1">
      <alignment horizontal="left"/>
    </xf>
    <xf numFmtId="42" fontId="2" fillId="0" borderId="3" xfId="1" applyNumberFormat="1" applyFont="1" applyBorder="1" applyAlignment="1">
      <alignment horizontal="left"/>
    </xf>
    <xf numFmtId="42" fontId="2" fillId="0" borderId="1" xfId="1" applyNumberFormat="1" applyFont="1" applyFill="1" applyBorder="1" applyAlignment="1">
      <alignment horizontal="left"/>
    </xf>
    <xf numFmtId="42" fontId="2" fillId="0" borderId="3" xfId="1" applyNumberFormat="1" applyFont="1" applyFill="1" applyBorder="1" applyAlignment="1">
      <alignment horizontal="left"/>
    </xf>
    <xf numFmtId="42" fontId="2" fillId="0" borderId="0" xfId="1" applyNumberFormat="1" applyFont="1" applyBorder="1" applyAlignment="1">
      <alignment horizontal="left"/>
    </xf>
    <xf numFmtId="42" fontId="10" fillId="0" borderId="0" xfId="1" applyNumberFormat="1" applyFont="1" applyBorder="1" applyAlignment="1">
      <alignment horizontal="left"/>
    </xf>
    <xf numFmtId="0" fontId="15" fillId="0" borderId="1" xfId="0" applyFont="1" applyBorder="1" applyAlignment="1"/>
    <xf numFmtId="44" fontId="15" fillId="0" borderId="1" xfId="1" applyFont="1" applyBorder="1"/>
    <xf numFmtId="0" fontId="15" fillId="0" borderId="0" xfId="0" applyFont="1"/>
    <xf numFmtId="0" fontId="15" fillId="0" borderId="1" xfId="0" applyFont="1" applyBorder="1" applyAlignment="1">
      <alignment horizontal="center"/>
    </xf>
    <xf numFmtId="44" fontId="15" fillId="0" borderId="1" xfId="1" applyFont="1" applyBorder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44" fontId="15" fillId="0" borderId="0" xfId="1" applyFont="1"/>
    <xf numFmtId="42" fontId="15" fillId="0" borderId="1" xfId="1" applyNumberFormat="1" applyFont="1" applyBorder="1"/>
    <xf numFmtId="42" fontId="15" fillId="0" borderId="1" xfId="1" applyNumberFormat="1" applyFont="1" applyBorder="1" applyAlignment="1">
      <alignment horizontal="center"/>
    </xf>
    <xf numFmtId="42" fontId="15" fillId="0" borderId="0" xfId="1" applyNumberFormat="1" applyFont="1" applyBorder="1"/>
    <xf numFmtId="42" fontId="15" fillId="0" borderId="0" xfId="1" applyNumberFormat="1" applyFont="1"/>
    <xf numFmtId="0" fontId="15" fillId="0" borderId="2" xfId="0" applyFont="1" applyBorder="1"/>
    <xf numFmtId="42" fontId="15" fillId="0" borderId="2" xfId="1" applyNumberFormat="1" applyFont="1" applyBorder="1"/>
    <xf numFmtId="42" fontId="15" fillId="0" borderId="1" xfId="0" applyNumberFormat="1" applyFont="1" applyBorder="1"/>
    <xf numFmtId="42" fontId="15" fillId="0" borderId="1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42" fontId="15" fillId="0" borderId="2" xfId="0" applyNumberFormat="1" applyFont="1" applyBorder="1"/>
    <xf numFmtId="0" fontId="15" fillId="0" borderId="0" xfId="0" applyFont="1" applyBorder="1" applyAlignment="1">
      <alignment horizontal="center"/>
    </xf>
    <xf numFmtId="42" fontId="15" fillId="0" borderId="0" xfId="0" applyNumberFormat="1" applyFont="1" applyBorder="1"/>
    <xf numFmtId="42" fontId="15" fillId="0" borderId="0" xfId="0" applyNumberFormat="1" applyFont="1"/>
    <xf numFmtId="4" fontId="15" fillId="0" borderId="1" xfId="0" applyNumberFormat="1" applyFont="1" applyBorder="1" applyAlignment="1"/>
    <xf numFmtId="0" fontId="15" fillId="0" borderId="0" xfId="0" applyFont="1" applyAlignment="1"/>
    <xf numFmtId="14" fontId="15" fillId="0" borderId="0" xfId="0" applyNumberFormat="1" applyFont="1" applyAlignment="1"/>
    <xf numFmtId="0" fontId="16" fillId="0" borderId="1" xfId="0" applyFont="1" applyBorder="1" applyAlignment="1">
      <alignment horizontal="center"/>
    </xf>
    <xf numFmtId="4" fontId="16" fillId="0" borderId="1" xfId="0" applyNumberFormat="1" applyFont="1" applyBorder="1" applyAlignment="1">
      <alignment horizontal="center"/>
    </xf>
    <xf numFmtId="44" fontId="16" fillId="0" borderId="1" xfId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/>
    <xf numFmtId="4" fontId="16" fillId="0" borderId="1" xfId="0" applyNumberFormat="1" applyFont="1" applyBorder="1" applyAlignment="1"/>
    <xf numFmtId="4" fontId="15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42" fontId="16" fillId="0" borderId="1" xfId="1" applyNumberFormat="1" applyFont="1" applyBorder="1" applyAlignment="1">
      <alignment horizontal="center"/>
    </xf>
    <xf numFmtId="4" fontId="15" fillId="0" borderId="0" xfId="0" applyNumberFormat="1" applyFont="1" applyAlignment="1"/>
    <xf numFmtId="5" fontId="15" fillId="0" borderId="1" xfId="1" applyNumberFormat="1" applyFont="1" applyBorder="1" applyAlignment="1">
      <alignment horizontal="center"/>
    </xf>
    <xf numFmtId="5" fontId="16" fillId="0" borderId="1" xfId="1" applyNumberFormat="1" applyFont="1" applyBorder="1" applyAlignment="1">
      <alignment horizontal="center"/>
    </xf>
    <xf numFmtId="44" fontId="15" fillId="0" borderId="0" xfId="1" applyFont="1" applyAlignment="1">
      <alignment horizontal="center"/>
    </xf>
    <xf numFmtId="0" fontId="16" fillId="0" borderId="1" xfId="0" applyFont="1" applyBorder="1"/>
    <xf numFmtId="0" fontId="15" fillId="0" borderId="1" xfId="1" applyNumberFormat="1" applyFont="1" applyBorder="1" applyAlignment="1">
      <alignment horizontal="center"/>
    </xf>
    <xf numFmtId="0" fontId="16" fillId="0" borderId="1" xfId="1" applyNumberFormat="1" applyFont="1" applyBorder="1" applyAlignment="1">
      <alignment horizontal="center"/>
    </xf>
    <xf numFmtId="42" fontId="16" fillId="0" borderId="1" xfId="1" applyNumberFormat="1" applyFont="1" applyBorder="1"/>
    <xf numFmtId="4" fontId="15" fillId="0" borderId="1" xfId="0" applyNumberFormat="1" applyFont="1" applyBorder="1"/>
    <xf numFmtId="4" fontId="15" fillId="0" borderId="0" xfId="0" applyNumberFormat="1" applyFont="1"/>
    <xf numFmtId="14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42" fontId="16" fillId="0" borderId="1" xfId="0" applyNumberFormat="1" applyFont="1" applyBorder="1"/>
    <xf numFmtId="0" fontId="17" fillId="0" borderId="1" xfId="0" applyFont="1" applyBorder="1"/>
    <xf numFmtId="0" fontId="16" fillId="0" borderId="1" xfId="0" applyNumberFormat="1" applyFont="1" applyBorder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/>
    <xf numFmtId="0" fontId="0" fillId="0" borderId="0" xfId="0" applyAlignment="1">
      <alignment horizontal="center"/>
    </xf>
    <xf numFmtId="42" fontId="15" fillId="0" borderId="3" xfId="0" applyNumberFormat="1" applyFont="1" applyBorder="1"/>
    <xf numFmtId="4" fontId="15" fillId="0" borderId="0" xfId="1" applyNumberFormat="1" applyFont="1"/>
    <xf numFmtId="4" fontId="15" fillId="0" borderId="1" xfId="1" applyNumberFormat="1" applyFont="1" applyBorder="1"/>
    <xf numFmtId="4" fontId="15" fillId="0" borderId="2" xfId="0" applyNumberFormat="1" applyFont="1" applyBorder="1"/>
    <xf numFmtId="4" fontId="15" fillId="0" borderId="2" xfId="1" applyNumberFormat="1" applyFont="1" applyBorder="1"/>
    <xf numFmtId="4" fontId="15" fillId="0" borderId="0" xfId="0" applyNumberFormat="1" applyFont="1" applyBorder="1"/>
    <xf numFmtId="4" fontId="15" fillId="0" borderId="0" xfId="1" applyNumberFormat="1" applyFont="1" applyBorder="1"/>
    <xf numFmtId="0" fontId="5" fillId="0" borderId="1" xfId="0" applyFont="1" applyBorder="1" applyAlignment="1"/>
    <xf numFmtId="0" fontId="0" fillId="0" borderId="1" xfId="0" applyBorder="1" applyAlignment="1"/>
    <xf numFmtId="0" fontId="14" fillId="0" borderId="1" xfId="0" applyFont="1" applyBorder="1" applyAlignment="1"/>
    <xf numFmtId="0" fontId="15" fillId="0" borderId="1" xfId="0" applyFont="1" applyBorder="1" applyAlignment="1"/>
    <xf numFmtId="0" fontId="6" fillId="0" borderId="1" xfId="0" applyFont="1" applyBorder="1" applyAlignment="1"/>
    <xf numFmtId="2" fontId="12" fillId="0" borderId="3" xfId="0" applyNumberFormat="1" applyFont="1" applyBorder="1" applyAlignment="1"/>
    <xf numFmtId="0" fontId="0" fillId="0" borderId="5" xfId="0" applyBorder="1" applyAlignment="1"/>
    <xf numFmtId="0" fontId="7" fillId="0" borderId="1" xfId="0" applyFont="1" applyBorder="1" applyAlignme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5" fillId="0" borderId="3" xfId="0" applyFont="1" applyBorder="1" applyAlignment="1"/>
    <xf numFmtId="0" fontId="0" fillId="0" borderId="4" xfId="0" applyBorder="1" applyAlignment="1"/>
    <xf numFmtId="42" fontId="14" fillId="0" borderId="3" xfId="0" applyNumberFormat="1" applyFont="1" applyBorder="1" applyAlignment="1"/>
    <xf numFmtId="42" fontId="15" fillId="0" borderId="4" xfId="0" applyNumberFormat="1" applyFont="1" applyBorder="1" applyAlignment="1"/>
    <xf numFmtId="42" fontId="15" fillId="0" borderId="5" xfId="0" applyNumberFormat="1" applyFont="1" applyBorder="1" applyAlignment="1"/>
    <xf numFmtId="0" fontId="6" fillId="0" borderId="1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Normal="100" workbookViewId="0"/>
  </sheetViews>
  <sheetFormatPr defaultRowHeight="12.75" x14ac:dyDescent="0.2"/>
  <cols>
    <col min="2" max="2" width="27.5703125" customWidth="1"/>
    <col min="3" max="3" width="18.42578125" style="101" customWidth="1"/>
    <col min="4" max="4" width="15.85546875" customWidth="1"/>
    <col min="5" max="5" width="16.42578125" bestFit="1" customWidth="1"/>
  </cols>
  <sheetData>
    <row r="1" spans="1:5" s="108" customFormat="1" x14ac:dyDescent="0.2">
      <c r="A1" s="104">
        <v>2001</v>
      </c>
      <c r="B1" s="105" t="s">
        <v>123</v>
      </c>
      <c r="C1" s="106" t="s">
        <v>5</v>
      </c>
      <c r="D1" s="106" t="s">
        <v>122</v>
      </c>
      <c r="E1" s="107" t="s">
        <v>124</v>
      </c>
    </row>
    <row r="2" spans="1:5" s="108" customFormat="1" x14ac:dyDescent="0.2">
      <c r="A2" s="104" t="s">
        <v>125</v>
      </c>
      <c r="B2" s="109"/>
      <c r="C2" s="110">
        <v>2001</v>
      </c>
      <c r="D2" s="110">
        <v>2000</v>
      </c>
      <c r="E2" s="107" t="s">
        <v>127</v>
      </c>
    </row>
    <row r="3" spans="1:5" ht="14.25" x14ac:dyDescent="0.2">
      <c r="A3" s="5">
        <v>1</v>
      </c>
      <c r="B3" s="6" t="s">
        <v>128</v>
      </c>
      <c r="C3" s="7">
        <v>69000</v>
      </c>
      <c r="D3" s="8">
        <v>77700</v>
      </c>
      <c r="E3" s="9" t="s">
        <v>129</v>
      </c>
    </row>
    <row r="4" spans="1:5" ht="14.25" x14ac:dyDescent="0.2">
      <c r="A4" s="5">
        <v>2</v>
      </c>
      <c r="B4" s="4" t="s">
        <v>130</v>
      </c>
      <c r="C4" s="8">
        <v>85000</v>
      </c>
      <c r="D4" s="10">
        <v>85000</v>
      </c>
      <c r="E4" s="9" t="s">
        <v>131</v>
      </c>
    </row>
    <row r="5" spans="1:5" ht="14.25" x14ac:dyDescent="0.2">
      <c r="A5" s="5">
        <v>3</v>
      </c>
      <c r="B5" s="4" t="s">
        <v>132</v>
      </c>
      <c r="C5" s="8">
        <v>12400</v>
      </c>
      <c r="D5" s="10">
        <v>7500</v>
      </c>
      <c r="E5" s="9" t="s">
        <v>131</v>
      </c>
    </row>
    <row r="6" spans="1:5" ht="14.25" x14ac:dyDescent="0.2">
      <c r="A6" s="11">
        <v>4</v>
      </c>
      <c r="B6" s="12" t="s">
        <v>133</v>
      </c>
      <c r="C6" s="13">
        <v>20000</v>
      </c>
      <c r="D6" s="14">
        <v>12000</v>
      </c>
      <c r="E6" s="15" t="s">
        <v>142</v>
      </c>
    </row>
    <row r="7" spans="1:5" ht="14.25" x14ac:dyDescent="0.2">
      <c r="A7" s="11">
        <v>5</v>
      </c>
      <c r="B7" s="12" t="s">
        <v>135</v>
      </c>
      <c r="C7" s="13">
        <v>9200</v>
      </c>
      <c r="D7" s="14">
        <v>2000</v>
      </c>
      <c r="E7" s="15" t="s">
        <v>142</v>
      </c>
    </row>
    <row r="8" spans="1:5" s="186" customFormat="1" ht="14.25" x14ac:dyDescent="0.2">
      <c r="A8" s="11">
        <v>6</v>
      </c>
      <c r="B8" s="12" t="s">
        <v>136</v>
      </c>
      <c r="C8" s="13">
        <f>'06 Alpha Pager'!D29</f>
        <v>7850</v>
      </c>
      <c r="D8" s="14">
        <v>7000</v>
      </c>
      <c r="E8" s="15" t="s">
        <v>131</v>
      </c>
    </row>
    <row r="9" spans="1:5" s="186" customFormat="1" ht="14.25" x14ac:dyDescent="0.2">
      <c r="A9" s="11">
        <v>7</v>
      </c>
      <c r="B9" s="12" t="s">
        <v>137</v>
      </c>
      <c r="C9" s="13">
        <f>'07 Comm Mnt.'!E29</f>
        <v>5092</v>
      </c>
      <c r="D9" s="14">
        <v>5000</v>
      </c>
      <c r="E9" s="15" t="s">
        <v>19</v>
      </c>
    </row>
    <row r="10" spans="1:5" s="186" customFormat="1" ht="14.25" x14ac:dyDescent="0.2">
      <c r="A10" s="11">
        <v>8</v>
      </c>
      <c r="B10" s="12" t="s">
        <v>138</v>
      </c>
      <c r="C10" s="13">
        <f>'08 Other Mnt.'!D43</f>
        <v>2477</v>
      </c>
      <c r="D10" s="14">
        <v>4000</v>
      </c>
      <c r="E10" s="15" t="s">
        <v>134</v>
      </c>
    </row>
    <row r="11" spans="1:5" s="186" customFormat="1" ht="14.25" x14ac:dyDescent="0.2">
      <c r="A11" s="11">
        <v>9</v>
      </c>
      <c r="B11" s="12" t="s">
        <v>139</v>
      </c>
      <c r="C11" s="13">
        <f>'09 Telephone'!D90</f>
        <v>6670</v>
      </c>
      <c r="D11" s="14">
        <v>7500</v>
      </c>
      <c r="E11" s="15" t="s">
        <v>131</v>
      </c>
    </row>
    <row r="12" spans="1:5" s="186" customFormat="1" ht="14.25" x14ac:dyDescent="0.2">
      <c r="A12" s="11">
        <v>10</v>
      </c>
      <c r="B12" s="12" t="s">
        <v>140</v>
      </c>
      <c r="C12" s="13">
        <f>'10 Utilites'!E28</f>
        <v>6626</v>
      </c>
      <c r="D12" s="14">
        <v>5000</v>
      </c>
      <c r="E12" s="15" t="s">
        <v>131</v>
      </c>
    </row>
    <row r="13" spans="1:5" s="186" customFormat="1" ht="14.25" x14ac:dyDescent="0.2">
      <c r="A13" s="11">
        <v>11</v>
      </c>
      <c r="B13" s="187" t="s">
        <v>141</v>
      </c>
      <c r="C13" s="13">
        <f>'11 SCBA Maintenance'!E4</f>
        <v>5000</v>
      </c>
      <c r="D13" s="14">
        <v>4500</v>
      </c>
      <c r="E13" s="15" t="s">
        <v>142</v>
      </c>
    </row>
    <row r="14" spans="1:5" s="186" customFormat="1" ht="14.25" x14ac:dyDescent="0.2">
      <c r="A14" s="11">
        <v>12</v>
      </c>
      <c r="B14" s="12" t="s">
        <v>143</v>
      </c>
      <c r="C14" s="13">
        <v>36000</v>
      </c>
      <c r="D14" s="14">
        <v>28000</v>
      </c>
      <c r="E14" s="15" t="s">
        <v>131</v>
      </c>
    </row>
    <row r="15" spans="1:5" s="186" customFormat="1" ht="14.25" x14ac:dyDescent="0.2">
      <c r="A15" s="11">
        <v>13</v>
      </c>
      <c r="B15" s="12" t="s">
        <v>144</v>
      </c>
      <c r="C15" s="13">
        <f>'13 Dispatch'!D8</f>
        <v>18000</v>
      </c>
      <c r="D15" s="14">
        <v>18000</v>
      </c>
      <c r="E15" s="15" t="s">
        <v>131</v>
      </c>
    </row>
    <row r="16" spans="1:5" ht="14.25" x14ac:dyDescent="0.2">
      <c r="A16" s="11">
        <v>14</v>
      </c>
      <c r="B16" s="12" t="s">
        <v>145</v>
      </c>
      <c r="C16" s="13">
        <v>0</v>
      </c>
      <c r="D16" s="14">
        <v>7500</v>
      </c>
      <c r="E16" s="15" t="s">
        <v>131</v>
      </c>
    </row>
    <row r="17" spans="1:5" ht="14.25" x14ac:dyDescent="0.2">
      <c r="A17" s="5">
        <v>15</v>
      </c>
      <c r="B17" s="4" t="s">
        <v>146</v>
      </c>
      <c r="C17" s="8">
        <v>7000</v>
      </c>
      <c r="D17" s="10">
        <v>7000</v>
      </c>
      <c r="E17" s="9" t="s">
        <v>363</v>
      </c>
    </row>
    <row r="18" spans="1:5" ht="14.25" x14ac:dyDescent="0.2">
      <c r="A18" s="5">
        <v>16</v>
      </c>
      <c r="B18" s="4" t="s">
        <v>147</v>
      </c>
      <c r="C18" s="8">
        <v>5800</v>
      </c>
      <c r="D18" s="10">
        <v>4000</v>
      </c>
      <c r="E18" s="9" t="s">
        <v>148</v>
      </c>
    </row>
    <row r="19" spans="1:5" ht="14.25" x14ac:dyDescent="0.2">
      <c r="A19" s="5">
        <v>17</v>
      </c>
      <c r="B19" s="4" t="s">
        <v>149</v>
      </c>
      <c r="C19" s="8">
        <v>2000</v>
      </c>
      <c r="D19" s="10">
        <v>2000</v>
      </c>
      <c r="E19" s="9" t="s">
        <v>134</v>
      </c>
    </row>
    <row r="20" spans="1:5" ht="14.25" x14ac:dyDescent="0.2">
      <c r="A20" s="5">
        <v>18</v>
      </c>
      <c r="B20" s="4" t="s">
        <v>150</v>
      </c>
      <c r="C20" s="8">
        <v>5000</v>
      </c>
      <c r="D20" s="10">
        <v>5000</v>
      </c>
      <c r="E20" s="9" t="s">
        <v>134</v>
      </c>
    </row>
    <row r="21" spans="1:5" ht="14.25" x14ac:dyDescent="0.2">
      <c r="A21" s="5">
        <v>19</v>
      </c>
      <c r="B21" s="4" t="s">
        <v>151</v>
      </c>
      <c r="C21" s="8">
        <f>'19 Supplies EMS'!C34</f>
        <v>4000</v>
      </c>
      <c r="D21" s="10">
        <v>4000</v>
      </c>
      <c r="E21" s="9" t="s">
        <v>148</v>
      </c>
    </row>
    <row r="22" spans="1:5" ht="14.25" x14ac:dyDescent="0.2">
      <c r="A22" s="5">
        <v>20</v>
      </c>
      <c r="B22" s="4" t="s">
        <v>152</v>
      </c>
      <c r="C22" s="8">
        <v>4000</v>
      </c>
      <c r="D22" s="10">
        <v>4000</v>
      </c>
      <c r="E22" s="9" t="s">
        <v>131</v>
      </c>
    </row>
    <row r="23" spans="1:5" ht="14.25" x14ac:dyDescent="0.2">
      <c r="A23" s="5">
        <v>21</v>
      </c>
      <c r="B23" s="4" t="s">
        <v>153</v>
      </c>
      <c r="C23" s="8">
        <v>7000</v>
      </c>
      <c r="D23" s="10">
        <v>5000</v>
      </c>
      <c r="E23" s="9" t="s">
        <v>134</v>
      </c>
    </row>
    <row r="24" spans="1:5" ht="14.25" x14ac:dyDescent="0.2">
      <c r="A24" s="11">
        <v>22</v>
      </c>
      <c r="B24" s="12" t="s">
        <v>154</v>
      </c>
      <c r="C24" s="13">
        <v>16000</v>
      </c>
      <c r="D24" s="14">
        <v>16000</v>
      </c>
      <c r="E24" s="15" t="s">
        <v>134</v>
      </c>
    </row>
    <row r="25" spans="1:5" ht="14.25" x14ac:dyDescent="0.2">
      <c r="A25" s="5">
        <v>23</v>
      </c>
      <c r="B25" s="4" t="s">
        <v>155</v>
      </c>
      <c r="C25" s="8">
        <v>1000</v>
      </c>
      <c r="D25" s="10">
        <v>1000</v>
      </c>
      <c r="E25" s="9" t="s">
        <v>131</v>
      </c>
    </row>
    <row r="26" spans="1:5" ht="14.25" x14ac:dyDescent="0.2">
      <c r="A26" s="5">
        <v>24</v>
      </c>
      <c r="B26" s="4" t="s">
        <v>156</v>
      </c>
      <c r="C26" s="8">
        <v>1500</v>
      </c>
      <c r="D26" s="10">
        <v>1500</v>
      </c>
      <c r="E26" s="9" t="s">
        <v>131</v>
      </c>
    </row>
    <row r="27" spans="1:5" ht="14.25" x14ac:dyDescent="0.2">
      <c r="A27" s="5">
        <v>25</v>
      </c>
      <c r="B27" s="4" t="s">
        <v>157</v>
      </c>
      <c r="C27" s="8">
        <v>3000</v>
      </c>
      <c r="D27" s="10">
        <v>2000</v>
      </c>
      <c r="E27" s="9" t="s">
        <v>131</v>
      </c>
    </row>
    <row r="28" spans="1:5" ht="14.25" x14ac:dyDescent="0.2">
      <c r="A28" s="5">
        <v>26</v>
      </c>
      <c r="B28" s="4" t="s">
        <v>158</v>
      </c>
      <c r="C28" s="8">
        <v>360000</v>
      </c>
      <c r="D28" s="10">
        <v>260000</v>
      </c>
      <c r="E28" s="9" t="s">
        <v>131</v>
      </c>
    </row>
    <row r="29" spans="1:5" ht="14.25" x14ac:dyDescent="0.2">
      <c r="A29" s="5">
        <v>27</v>
      </c>
      <c r="B29" s="4" t="s">
        <v>159</v>
      </c>
      <c r="C29" s="8">
        <v>1500</v>
      </c>
      <c r="D29" s="10">
        <v>1000</v>
      </c>
      <c r="E29" s="9" t="s">
        <v>134</v>
      </c>
    </row>
    <row r="30" spans="1:5" ht="14.25" x14ac:dyDescent="0.2">
      <c r="A30" s="5">
        <v>28</v>
      </c>
      <c r="B30" s="4" t="s">
        <v>160</v>
      </c>
      <c r="C30" s="8">
        <v>250</v>
      </c>
      <c r="D30" s="10">
        <v>250</v>
      </c>
      <c r="E30" s="9" t="s">
        <v>131</v>
      </c>
    </row>
    <row r="31" spans="1:5" ht="14.25" x14ac:dyDescent="0.2">
      <c r="A31" s="5">
        <v>30</v>
      </c>
      <c r="B31" s="4" t="s">
        <v>161</v>
      </c>
      <c r="C31" s="8">
        <v>1000</v>
      </c>
      <c r="D31" s="10">
        <v>1000</v>
      </c>
      <c r="E31" s="9" t="s">
        <v>148</v>
      </c>
    </row>
    <row r="32" spans="1:5" ht="14.25" x14ac:dyDescent="0.2">
      <c r="A32" s="5">
        <v>31</v>
      </c>
      <c r="B32" s="4" t="s">
        <v>162</v>
      </c>
      <c r="C32" s="8">
        <v>3500</v>
      </c>
      <c r="D32" s="10">
        <v>3500</v>
      </c>
      <c r="E32" s="9" t="s">
        <v>134</v>
      </c>
    </row>
    <row r="33" spans="1:5" ht="14.25" x14ac:dyDescent="0.2">
      <c r="A33" s="5">
        <v>32</v>
      </c>
      <c r="B33" s="4" t="s">
        <v>163</v>
      </c>
      <c r="C33" s="8">
        <v>5000</v>
      </c>
      <c r="D33" s="10">
        <v>5000</v>
      </c>
      <c r="E33" s="9" t="s">
        <v>134</v>
      </c>
    </row>
    <row r="34" spans="1:5" ht="14.25" x14ac:dyDescent="0.2">
      <c r="A34" s="5">
        <v>33</v>
      </c>
      <c r="B34" s="4" t="s">
        <v>164</v>
      </c>
      <c r="C34" s="8">
        <v>2000</v>
      </c>
      <c r="D34" s="10">
        <v>2000</v>
      </c>
      <c r="E34" s="9" t="s">
        <v>131</v>
      </c>
    </row>
    <row r="35" spans="1:5" ht="14.25" x14ac:dyDescent="0.2">
      <c r="A35" s="11">
        <v>34</v>
      </c>
      <c r="B35" s="12" t="s">
        <v>165</v>
      </c>
      <c r="C35" s="13">
        <v>16000</v>
      </c>
      <c r="D35" s="14">
        <v>16000</v>
      </c>
      <c r="E35" s="15" t="s">
        <v>134</v>
      </c>
    </row>
    <row r="36" spans="1:5" ht="14.25" x14ac:dyDescent="0.2">
      <c r="A36" s="11">
        <v>35</v>
      </c>
      <c r="B36" s="12" t="s">
        <v>414</v>
      </c>
      <c r="C36" s="13">
        <v>5750</v>
      </c>
      <c r="D36" s="14"/>
      <c r="E36" s="15" t="s">
        <v>364</v>
      </c>
    </row>
    <row r="37" spans="1:5" ht="14.25" x14ac:dyDescent="0.2">
      <c r="A37" s="5">
        <v>52</v>
      </c>
      <c r="B37" s="4" t="s">
        <v>167</v>
      </c>
      <c r="C37" s="8">
        <v>5000</v>
      </c>
      <c r="D37" s="10">
        <v>5000</v>
      </c>
      <c r="E37" s="9"/>
    </row>
    <row r="38" spans="1:5" ht="14.25" x14ac:dyDescent="0.2">
      <c r="A38" s="5">
        <v>53</v>
      </c>
      <c r="B38" s="4" t="s">
        <v>168</v>
      </c>
      <c r="C38" s="8">
        <v>5000</v>
      </c>
      <c r="D38" s="10">
        <v>4000</v>
      </c>
      <c r="E38" s="9"/>
    </row>
    <row r="39" spans="1:5" ht="14.25" x14ac:dyDescent="0.2">
      <c r="A39" s="5">
        <v>54</v>
      </c>
      <c r="B39" s="4" t="s">
        <v>169</v>
      </c>
      <c r="C39" s="8">
        <v>5000</v>
      </c>
      <c r="D39" s="10">
        <v>5000</v>
      </c>
      <c r="E39" s="9"/>
    </row>
    <row r="40" spans="1:5" ht="14.25" x14ac:dyDescent="0.2">
      <c r="A40" s="5">
        <v>55</v>
      </c>
      <c r="B40" s="4" t="s">
        <v>170</v>
      </c>
      <c r="C40" s="8">
        <v>500</v>
      </c>
      <c r="D40" s="10">
        <v>500</v>
      </c>
      <c r="E40" s="9"/>
    </row>
    <row r="41" spans="1:5" ht="14.25" x14ac:dyDescent="0.2">
      <c r="A41" s="5">
        <v>57</v>
      </c>
      <c r="B41" s="4" t="s">
        <v>172</v>
      </c>
      <c r="C41" s="8">
        <v>25000</v>
      </c>
      <c r="D41" s="10">
        <v>25000</v>
      </c>
      <c r="E41" s="9"/>
    </row>
    <row r="42" spans="1:5" ht="14.25" x14ac:dyDescent="0.2">
      <c r="A42" s="5">
        <v>58</v>
      </c>
      <c r="B42" s="4" t="s">
        <v>500</v>
      </c>
      <c r="C42" s="8"/>
      <c r="D42" s="10"/>
      <c r="E42" s="9"/>
    </row>
    <row r="43" spans="1:5" ht="15" x14ac:dyDescent="0.25">
      <c r="A43" s="5"/>
      <c r="B43" s="4"/>
      <c r="C43" s="3">
        <f>SUM(C37:C42)</f>
        <v>40500</v>
      </c>
      <c r="D43" s="10"/>
      <c r="E43" s="9"/>
    </row>
    <row r="44" spans="1:5" ht="15" x14ac:dyDescent="0.25">
      <c r="A44" s="5"/>
      <c r="B44" s="2" t="s">
        <v>126</v>
      </c>
      <c r="C44" s="3" t="e">
        <f>+#REF!+C43</f>
        <v>#REF!</v>
      </c>
      <c r="D44" s="16">
        <f>SUM(D37:D43)</f>
        <v>39500</v>
      </c>
      <c r="E44" s="9"/>
    </row>
    <row r="45" spans="1:5" x14ac:dyDescent="0.2">
      <c r="A45" s="1"/>
      <c r="B45" s="1"/>
      <c r="C45" s="17"/>
      <c r="D45" s="1"/>
      <c r="E45" s="1"/>
    </row>
    <row r="46" spans="1:5" ht="14.25" x14ac:dyDescent="0.2">
      <c r="A46" s="5">
        <v>51</v>
      </c>
      <c r="B46" s="4" t="s">
        <v>166</v>
      </c>
      <c r="C46" s="8"/>
      <c r="D46" s="10">
        <v>80000</v>
      </c>
    </row>
    <row r="47" spans="1:5" ht="14.25" x14ac:dyDescent="0.2">
      <c r="A47" s="188">
        <v>56</v>
      </c>
      <c r="B47" s="4" t="s">
        <v>171</v>
      </c>
      <c r="C47" s="8"/>
      <c r="D47" s="10">
        <v>856196</v>
      </c>
    </row>
  </sheetData>
  <pageMargins left="0.75" right="0.75" top="1" bottom="1" header="0.5" footer="0.5"/>
  <pageSetup scale="95" orientation="portrait" horizontalDpi="4294967292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view="pageBreakPreview" zoomScale="60" zoomScaleNormal="75" workbookViewId="0">
      <selection sqref="A1:B1"/>
    </sheetView>
  </sheetViews>
  <sheetFormatPr defaultRowHeight="16.5" customHeight="1" x14ac:dyDescent="0.2"/>
  <cols>
    <col min="1" max="1" width="10.85546875" style="24" customWidth="1"/>
    <col min="2" max="2" width="39.42578125" style="24" customWidth="1"/>
    <col min="3" max="4" width="13" style="29" customWidth="1"/>
    <col min="5" max="5" width="9.85546875" style="24" customWidth="1"/>
    <col min="6" max="6" width="9.7109375" style="24" customWidth="1"/>
    <col min="7" max="16384" width="9.140625" style="24"/>
  </cols>
  <sheetData>
    <row r="1" spans="1:6" ht="16.5" customHeight="1" x14ac:dyDescent="0.25">
      <c r="A1" s="196" t="s">
        <v>177</v>
      </c>
      <c r="B1" s="200"/>
      <c r="C1" s="50"/>
      <c r="D1" s="50"/>
      <c r="E1" s="37"/>
      <c r="F1" s="37"/>
    </row>
    <row r="2" spans="1:6" ht="16.5" customHeight="1" x14ac:dyDescent="0.2">
      <c r="A2" s="34" t="s">
        <v>3</v>
      </c>
      <c r="B2" s="34" t="s">
        <v>4</v>
      </c>
      <c r="C2" s="47" t="s">
        <v>18</v>
      </c>
      <c r="D2" s="47" t="s">
        <v>8</v>
      </c>
      <c r="E2" s="63" t="s">
        <v>173</v>
      </c>
      <c r="F2" s="63" t="s">
        <v>9</v>
      </c>
    </row>
    <row r="3" spans="1:6" ht="16.5" customHeight="1" x14ac:dyDescent="0.2">
      <c r="A3" s="34" t="s">
        <v>10</v>
      </c>
      <c r="B3" s="34"/>
      <c r="C3" s="47" t="s">
        <v>11</v>
      </c>
      <c r="D3" s="47"/>
      <c r="E3" s="63" t="s">
        <v>125</v>
      </c>
      <c r="F3" s="63"/>
    </row>
    <row r="4" spans="1:6" ht="16.5" customHeight="1" x14ac:dyDescent="0.2">
      <c r="A4" s="37" t="s">
        <v>13</v>
      </c>
      <c r="B4" s="37"/>
      <c r="C4" s="66"/>
      <c r="D4" s="50">
        <v>9200</v>
      </c>
      <c r="E4" s="37"/>
      <c r="F4" s="37"/>
    </row>
    <row r="5" spans="1:6" ht="16.5" customHeight="1" x14ac:dyDescent="0.2">
      <c r="A5" s="37">
        <v>2105001</v>
      </c>
      <c r="B5" s="37" t="s">
        <v>368</v>
      </c>
      <c r="C5" s="50">
        <v>5500</v>
      </c>
      <c r="D5" s="50">
        <f>+D4-C5</f>
        <v>3700</v>
      </c>
      <c r="E5" s="33"/>
      <c r="F5" s="33"/>
    </row>
    <row r="6" spans="1:6" ht="16.5" customHeight="1" x14ac:dyDescent="0.2">
      <c r="A6" s="37">
        <v>2105002</v>
      </c>
      <c r="B6" s="37" t="s">
        <v>369</v>
      </c>
      <c r="C6" s="50">
        <v>50</v>
      </c>
      <c r="D6" s="50">
        <f t="shared" ref="D6:D41" si="0">+D5-C6</f>
        <v>3650</v>
      </c>
      <c r="E6" s="33"/>
      <c r="F6" s="33"/>
    </row>
    <row r="7" spans="1:6" ht="16.5" customHeight="1" x14ac:dyDescent="0.2">
      <c r="A7" s="37">
        <v>2105003</v>
      </c>
      <c r="B7" s="37" t="s">
        <v>370</v>
      </c>
      <c r="C7" s="50">
        <v>150</v>
      </c>
      <c r="D7" s="50">
        <f t="shared" si="0"/>
        <v>3500</v>
      </c>
      <c r="E7" s="33"/>
      <c r="F7" s="33"/>
    </row>
    <row r="8" spans="1:6" ht="16.5" customHeight="1" x14ac:dyDescent="0.2">
      <c r="A8" s="37">
        <v>2105004</v>
      </c>
      <c r="B8" s="37" t="s">
        <v>371</v>
      </c>
      <c r="C8" s="50">
        <v>400</v>
      </c>
      <c r="D8" s="50">
        <f t="shared" si="0"/>
        <v>3100</v>
      </c>
      <c r="E8" s="33"/>
      <c r="F8" s="33"/>
    </row>
    <row r="9" spans="1:6" ht="16.5" customHeight="1" x14ac:dyDescent="0.2">
      <c r="A9" s="37">
        <v>2105005</v>
      </c>
      <c r="B9" s="37" t="s">
        <v>372</v>
      </c>
      <c r="C9" s="50">
        <v>300</v>
      </c>
      <c r="D9" s="50">
        <f t="shared" si="0"/>
        <v>2800</v>
      </c>
      <c r="E9" s="33"/>
      <c r="F9" s="33"/>
    </row>
    <row r="10" spans="1:6" ht="16.5" customHeight="1" x14ac:dyDescent="0.2">
      <c r="A10" s="37">
        <v>2105006</v>
      </c>
      <c r="B10" s="37" t="s">
        <v>373</v>
      </c>
      <c r="C10" s="50">
        <v>200</v>
      </c>
      <c r="D10" s="50">
        <f t="shared" si="0"/>
        <v>2600</v>
      </c>
      <c r="E10" s="33"/>
      <c r="F10" s="33"/>
    </row>
    <row r="11" spans="1:6" ht="16.5" customHeight="1" x14ac:dyDescent="0.2">
      <c r="A11" s="37">
        <v>2105007</v>
      </c>
      <c r="B11" s="37" t="s">
        <v>374</v>
      </c>
      <c r="C11" s="50">
        <v>500</v>
      </c>
      <c r="D11" s="50">
        <f t="shared" si="0"/>
        <v>2100</v>
      </c>
      <c r="E11" s="33"/>
      <c r="F11" s="37"/>
    </row>
    <row r="12" spans="1:6" ht="16.5" customHeight="1" x14ac:dyDescent="0.2">
      <c r="A12" s="37">
        <v>2105008</v>
      </c>
      <c r="B12" s="37" t="s">
        <v>375</v>
      </c>
      <c r="C12" s="50">
        <v>150</v>
      </c>
      <c r="D12" s="50">
        <f t="shared" si="0"/>
        <v>1950</v>
      </c>
      <c r="E12" s="33"/>
      <c r="F12" s="33"/>
    </row>
    <row r="13" spans="1:6" ht="16.5" customHeight="1" x14ac:dyDescent="0.2">
      <c r="A13" s="37">
        <v>2105009</v>
      </c>
      <c r="B13" s="37" t="s">
        <v>376</v>
      </c>
      <c r="C13" s="50">
        <v>150</v>
      </c>
      <c r="D13" s="50">
        <f t="shared" si="0"/>
        <v>1800</v>
      </c>
      <c r="E13" s="33"/>
      <c r="F13" s="33"/>
    </row>
    <row r="14" spans="1:6" ht="16.5" customHeight="1" x14ac:dyDescent="0.2">
      <c r="A14" s="37">
        <v>2105010</v>
      </c>
      <c r="B14" s="37" t="s">
        <v>407</v>
      </c>
      <c r="C14" s="50">
        <v>300</v>
      </c>
      <c r="D14" s="50">
        <f t="shared" si="0"/>
        <v>1500</v>
      </c>
      <c r="E14" s="33"/>
      <c r="F14" s="33"/>
    </row>
    <row r="15" spans="1:6" ht="16.5" customHeight="1" x14ac:dyDescent="0.2">
      <c r="A15" s="37">
        <v>2105011</v>
      </c>
      <c r="B15" s="37"/>
      <c r="C15" s="50"/>
      <c r="D15" s="50">
        <f t="shared" si="0"/>
        <v>1500</v>
      </c>
      <c r="E15" s="37"/>
      <c r="F15" s="37"/>
    </row>
    <row r="16" spans="1:6" ht="16.5" customHeight="1" x14ac:dyDescent="0.2">
      <c r="A16" s="37">
        <v>2105012</v>
      </c>
      <c r="B16" s="37"/>
      <c r="C16" s="50"/>
      <c r="D16" s="50">
        <f t="shared" si="0"/>
        <v>1500</v>
      </c>
      <c r="E16" s="37"/>
      <c r="F16" s="37"/>
    </row>
    <row r="17" spans="1:6" ht="16.5" customHeight="1" x14ac:dyDescent="0.2">
      <c r="A17" s="37">
        <v>2105013</v>
      </c>
      <c r="B17" s="37"/>
      <c r="C17" s="50"/>
      <c r="D17" s="50">
        <f t="shared" si="0"/>
        <v>1500</v>
      </c>
      <c r="E17" s="33"/>
      <c r="F17" s="37"/>
    </row>
    <row r="18" spans="1:6" ht="16.5" customHeight="1" x14ac:dyDescent="0.2">
      <c r="A18" s="37">
        <v>2105014</v>
      </c>
      <c r="B18" s="37"/>
      <c r="C18" s="50"/>
      <c r="D18" s="50">
        <f t="shared" si="0"/>
        <v>1500</v>
      </c>
      <c r="E18" s="33"/>
      <c r="F18" s="37"/>
    </row>
    <row r="19" spans="1:6" ht="16.5" customHeight="1" x14ac:dyDescent="0.2">
      <c r="A19" s="37">
        <v>2105015</v>
      </c>
      <c r="B19" s="37"/>
      <c r="C19" s="50"/>
      <c r="D19" s="50">
        <f t="shared" si="0"/>
        <v>1500</v>
      </c>
      <c r="E19" s="37"/>
      <c r="F19" s="37"/>
    </row>
    <row r="20" spans="1:6" ht="16.5" customHeight="1" x14ac:dyDescent="0.2">
      <c r="A20" s="37">
        <v>2105016</v>
      </c>
      <c r="B20" s="37"/>
      <c r="C20" s="50"/>
      <c r="D20" s="50">
        <f t="shared" si="0"/>
        <v>1500</v>
      </c>
      <c r="E20" s="33"/>
      <c r="F20" s="37"/>
    </row>
    <row r="21" spans="1:6" ht="16.5" customHeight="1" x14ac:dyDescent="0.2">
      <c r="A21" s="37">
        <v>2105017</v>
      </c>
      <c r="B21" s="37"/>
      <c r="C21" s="50"/>
      <c r="D21" s="50">
        <f t="shared" si="0"/>
        <v>1500</v>
      </c>
      <c r="E21" s="37"/>
      <c r="F21" s="37"/>
    </row>
    <row r="22" spans="1:6" ht="16.5" customHeight="1" x14ac:dyDescent="0.2">
      <c r="A22" s="37">
        <v>2105018</v>
      </c>
      <c r="B22" s="37"/>
      <c r="C22" s="50"/>
      <c r="D22" s="50">
        <f t="shared" si="0"/>
        <v>1500</v>
      </c>
      <c r="E22" s="37"/>
      <c r="F22" s="37"/>
    </row>
    <row r="23" spans="1:6" ht="16.5" customHeight="1" x14ac:dyDescent="0.2">
      <c r="A23" s="37">
        <v>2105019</v>
      </c>
      <c r="B23" s="37"/>
      <c r="C23" s="50"/>
      <c r="D23" s="50">
        <f t="shared" si="0"/>
        <v>1500</v>
      </c>
      <c r="E23" s="37"/>
      <c r="F23" s="37"/>
    </row>
    <row r="24" spans="1:6" ht="16.5" customHeight="1" x14ac:dyDescent="0.2">
      <c r="A24" s="37">
        <v>2105020</v>
      </c>
      <c r="B24" s="37"/>
      <c r="C24" s="50"/>
      <c r="D24" s="50">
        <f t="shared" si="0"/>
        <v>1500</v>
      </c>
      <c r="E24" s="37"/>
      <c r="F24" s="37"/>
    </row>
    <row r="25" spans="1:6" ht="16.5" customHeight="1" x14ac:dyDescent="0.2">
      <c r="A25" s="37">
        <v>2105021</v>
      </c>
      <c r="B25" s="37"/>
      <c r="C25" s="50"/>
      <c r="D25" s="50">
        <f t="shared" si="0"/>
        <v>1500</v>
      </c>
      <c r="E25" s="37"/>
      <c r="F25" s="37"/>
    </row>
    <row r="26" spans="1:6" ht="16.5" customHeight="1" x14ac:dyDescent="0.2">
      <c r="A26" s="37">
        <v>2105022</v>
      </c>
      <c r="B26" s="37"/>
      <c r="C26" s="50"/>
      <c r="D26" s="50">
        <f t="shared" si="0"/>
        <v>1500</v>
      </c>
      <c r="E26" s="37"/>
      <c r="F26" s="37"/>
    </row>
    <row r="27" spans="1:6" ht="16.5" customHeight="1" x14ac:dyDescent="0.2">
      <c r="A27" s="37">
        <v>2105023</v>
      </c>
      <c r="B27" s="37"/>
      <c r="C27" s="50"/>
      <c r="D27" s="50">
        <f t="shared" si="0"/>
        <v>1500</v>
      </c>
      <c r="E27" s="37"/>
      <c r="F27" s="37"/>
    </row>
    <row r="28" spans="1:6" ht="16.5" customHeight="1" x14ac:dyDescent="0.2">
      <c r="A28" s="37">
        <v>2105024</v>
      </c>
      <c r="B28" s="37"/>
      <c r="C28" s="50"/>
      <c r="D28" s="50">
        <f t="shared" si="0"/>
        <v>1500</v>
      </c>
      <c r="E28" s="37"/>
      <c r="F28" s="37"/>
    </row>
    <row r="29" spans="1:6" ht="16.5" customHeight="1" x14ac:dyDescent="0.2">
      <c r="A29" s="37">
        <v>2105025</v>
      </c>
      <c r="B29" s="37"/>
      <c r="C29" s="50"/>
      <c r="D29" s="50">
        <f t="shared" si="0"/>
        <v>1500</v>
      </c>
      <c r="E29" s="37"/>
      <c r="F29" s="37"/>
    </row>
    <row r="30" spans="1:6" ht="16.5" customHeight="1" x14ac:dyDescent="0.2">
      <c r="A30" s="37">
        <v>2105026</v>
      </c>
      <c r="B30" s="37"/>
      <c r="C30" s="50"/>
      <c r="D30" s="50">
        <f t="shared" si="0"/>
        <v>1500</v>
      </c>
      <c r="E30" s="37"/>
      <c r="F30" s="37"/>
    </row>
    <row r="31" spans="1:6" ht="16.5" customHeight="1" x14ac:dyDescent="0.2">
      <c r="A31" s="37">
        <v>2105027</v>
      </c>
      <c r="B31" s="37"/>
      <c r="C31" s="50"/>
      <c r="D31" s="50">
        <f t="shared" si="0"/>
        <v>1500</v>
      </c>
      <c r="E31" s="37"/>
      <c r="F31" s="37"/>
    </row>
    <row r="32" spans="1:6" ht="16.5" customHeight="1" x14ac:dyDescent="0.2">
      <c r="A32" s="37">
        <v>2105028</v>
      </c>
      <c r="B32" s="37"/>
      <c r="C32" s="50"/>
      <c r="D32" s="50">
        <f t="shared" si="0"/>
        <v>1500</v>
      </c>
      <c r="E32" s="37"/>
      <c r="F32" s="37"/>
    </row>
    <row r="33" spans="1:6" ht="16.5" customHeight="1" x14ac:dyDescent="0.2">
      <c r="A33" s="37">
        <v>2105029</v>
      </c>
      <c r="B33" s="37"/>
      <c r="C33" s="50"/>
      <c r="D33" s="50">
        <f t="shared" si="0"/>
        <v>1500</v>
      </c>
      <c r="E33" s="37"/>
      <c r="F33" s="37"/>
    </row>
    <row r="34" spans="1:6" ht="16.5" customHeight="1" x14ac:dyDescent="0.2">
      <c r="A34" s="37">
        <v>2105030</v>
      </c>
      <c r="B34" s="37"/>
      <c r="C34" s="50"/>
      <c r="D34" s="50">
        <f t="shared" si="0"/>
        <v>1500</v>
      </c>
      <c r="E34" s="37"/>
      <c r="F34" s="37"/>
    </row>
    <row r="35" spans="1:6" ht="16.5" customHeight="1" x14ac:dyDescent="0.2">
      <c r="A35" s="37">
        <v>2105031</v>
      </c>
      <c r="B35" s="37"/>
      <c r="C35" s="50"/>
      <c r="D35" s="50">
        <f t="shared" si="0"/>
        <v>1500</v>
      </c>
      <c r="E35" s="37"/>
      <c r="F35" s="37"/>
    </row>
    <row r="36" spans="1:6" ht="16.5" customHeight="1" x14ac:dyDescent="0.2">
      <c r="A36" s="37">
        <v>2105032</v>
      </c>
      <c r="B36" s="37"/>
      <c r="C36" s="50"/>
      <c r="D36" s="50">
        <f t="shared" si="0"/>
        <v>1500</v>
      </c>
      <c r="E36" s="37"/>
      <c r="F36" s="37"/>
    </row>
    <row r="37" spans="1:6" ht="16.5" customHeight="1" x14ac:dyDescent="0.2">
      <c r="A37" s="37">
        <v>2105033</v>
      </c>
      <c r="B37" s="37"/>
      <c r="C37" s="50"/>
      <c r="D37" s="50">
        <f t="shared" si="0"/>
        <v>1500</v>
      </c>
      <c r="E37" s="37"/>
      <c r="F37" s="37"/>
    </row>
    <row r="38" spans="1:6" ht="16.5" customHeight="1" x14ac:dyDescent="0.2">
      <c r="A38" s="37">
        <v>2105034</v>
      </c>
      <c r="B38" s="37"/>
      <c r="C38" s="50"/>
      <c r="D38" s="50">
        <f t="shared" si="0"/>
        <v>1500</v>
      </c>
      <c r="E38" s="37"/>
      <c r="F38" s="37"/>
    </row>
    <row r="39" spans="1:6" ht="16.5" customHeight="1" x14ac:dyDescent="0.2">
      <c r="A39" s="37">
        <v>2105035</v>
      </c>
      <c r="B39" s="37"/>
      <c r="C39" s="50"/>
      <c r="D39" s="50">
        <f t="shared" si="0"/>
        <v>1500</v>
      </c>
      <c r="E39" s="37"/>
      <c r="F39" s="37"/>
    </row>
    <row r="40" spans="1:6" ht="16.5" customHeight="1" x14ac:dyDescent="0.2">
      <c r="A40" s="37">
        <v>2105036</v>
      </c>
      <c r="B40" s="37"/>
      <c r="C40" s="50"/>
      <c r="D40" s="50">
        <f t="shared" si="0"/>
        <v>1500</v>
      </c>
      <c r="E40" s="37"/>
      <c r="F40" s="37"/>
    </row>
    <row r="41" spans="1:6" ht="16.5" customHeight="1" x14ac:dyDescent="0.2">
      <c r="A41" s="37">
        <v>2105037</v>
      </c>
      <c r="B41" s="37"/>
      <c r="C41" s="50">
        <f>SUM(C5:C40)</f>
        <v>7700</v>
      </c>
      <c r="D41" s="50">
        <f t="shared" si="0"/>
        <v>-6200</v>
      </c>
      <c r="E41" s="37"/>
      <c r="F41" s="37"/>
    </row>
    <row r="42" spans="1:6" ht="16.5" customHeight="1" x14ac:dyDescent="0.2">
      <c r="A42" s="37"/>
      <c r="B42" s="37"/>
      <c r="C42" s="50"/>
      <c r="D42" s="50"/>
      <c r="E42" s="37"/>
      <c r="F42" s="37"/>
    </row>
    <row r="43" spans="1:6" ht="16.5" customHeight="1" x14ac:dyDescent="0.2">
      <c r="A43" s="60"/>
      <c r="B43" s="60"/>
      <c r="C43" s="62"/>
      <c r="D43" s="62"/>
      <c r="E43" s="60"/>
      <c r="F43" s="60"/>
    </row>
    <row r="44" spans="1:6" ht="16.5" customHeight="1" x14ac:dyDescent="0.2">
      <c r="A44" s="60"/>
      <c r="B44" s="60"/>
      <c r="C44" s="62"/>
      <c r="D44" s="62"/>
      <c r="E44" s="60"/>
      <c r="F44" s="60"/>
    </row>
    <row r="45" spans="1:6" ht="16.5" customHeight="1" x14ac:dyDescent="0.2">
      <c r="A45" s="60"/>
      <c r="B45" s="60"/>
      <c r="C45" s="62"/>
      <c r="D45" s="62"/>
      <c r="E45" s="60"/>
      <c r="F45" s="60"/>
    </row>
    <row r="46" spans="1:6" ht="16.5" customHeight="1" x14ac:dyDescent="0.2">
      <c r="A46" s="60"/>
      <c r="B46" s="60"/>
      <c r="C46" s="62"/>
      <c r="D46" s="62"/>
      <c r="E46" s="60"/>
      <c r="F46" s="60"/>
    </row>
    <row r="47" spans="1:6" ht="16.5" customHeight="1" x14ac:dyDescent="0.2">
      <c r="A47" s="60"/>
      <c r="B47" s="60"/>
      <c r="C47" s="62"/>
      <c r="D47" s="62"/>
      <c r="E47" s="60"/>
      <c r="F47" s="60"/>
    </row>
    <row r="48" spans="1:6" ht="16.5" customHeight="1" x14ac:dyDescent="0.2">
      <c r="A48" s="60"/>
      <c r="B48" s="60"/>
      <c r="C48" s="62"/>
      <c r="D48" s="62"/>
      <c r="E48" s="60"/>
      <c r="F48" s="60"/>
    </row>
    <row r="49" spans="1:6" ht="16.5" customHeight="1" x14ac:dyDescent="0.2">
      <c r="A49" s="60"/>
      <c r="B49" s="60"/>
      <c r="C49" s="62"/>
      <c r="D49" s="62"/>
      <c r="E49" s="60"/>
      <c r="F49" s="60"/>
    </row>
    <row r="50" spans="1:6" ht="16.5" customHeight="1" x14ac:dyDescent="0.2">
      <c r="A50" s="60"/>
      <c r="B50" s="60"/>
      <c r="C50" s="62"/>
      <c r="D50" s="62"/>
      <c r="E50" s="60"/>
      <c r="F50" s="60"/>
    </row>
    <row r="51" spans="1:6" ht="16.5" customHeight="1" x14ac:dyDescent="0.2">
      <c r="A51" s="60"/>
      <c r="B51" s="60"/>
      <c r="C51" s="62"/>
      <c r="D51" s="62"/>
      <c r="E51" s="60"/>
      <c r="F51" s="60"/>
    </row>
  </sheetData>
  <mergeCells count="1">
    <mergeCell ref="A1:B1"/>
  </mergeCells>
  <printOptions gridLines="1" gridLinesSet="0"/>
  <pageMargins left="0.5" right="0.5" top="0.75" bottom="0.75" header="0.5" footer="0.5"/>
  <pageSetup orientation="portrait" horizontalDpi="240" verticalDpi="144" r:id="rId1"/>
  <headerFooter alignWithMargins="0">
    <oddHeader>&amp;C05 Building Maintenance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view="pageBreakPreview" zoomScale="60" zoomScaleNormal="75" workbookViewId="0">
      <selection sqref="A1:B1"/>
    </sheetView>
  </sheetViews>
  <sheetFormatPr defaultRowHeight="26.25" customHeight="1" x14ac:dyDescent="0.3"/>
  <cols>
    <col min="1" max="1" width="15.42578125" style="138" customWidth="1"/>
    <col min="2" max="2" width="47.28515625" style="138" customWidth="1"/>
    <col min="3" max="3" width="18.7109375" style="147" customWidth="1"/>
    <col min="4" max="4" width="19.85546875" style="147" customWidth="1"/>
    <col min="5" max="16384" width="9.140625" style="138"/>
  </cols>
  <sheetData>
    <row r="1" spans="1:4" ht="26.25" customHeight="1" x14ac:dyDescent="0.3">
      <c r="A1" s="198" t="s">
        <v>177</v>
      </c>
      <c r="B1" s="199"/>
      <c r="C1" s="144"/>
      <c r="D1" s="144"/>
    </row>
    <row r="2" spans="1:4" ht="26.25" customHeight="1" x14ac:dyDescent="0.3">
      <c r="A2" s="139" t="s">
        <v>3</v>
      </c>
      <c r="B2" s="139" t="s">
        <v>4</v>
      </c>
      <c r="C2" s="145" t="s">
        <v>18</v>
      </c>
      <c r="D2" s="145" t="s">
        <v>8</v>
      </c>
    </row>
    <row r="3" spans="1:4" ht="26.25" customHeight="1" x14ac:dyDescent="0.3">
      <c r="A3" s="139" t="s">
        <v>10</v>
      </c>
      <c r="B3" s="139"/>
      <c r="C3" s="145" t="s">
        <v>11</v>
      </c>
      <c r="D3" s="145"/>
    </row>
    <row r="4" spans="1:4" ht="26.25" customHeight="1" x14ac:dyDescent="0.3">
      <c r="A4" s="141" t="s">
        <v>13</v>
      </c>
      <c r="B4" s="141"/>
      <c r="C4" s="144"/>
      <c r="D4" s="144"/>
    </row>
    <row r="5" spans="1:4" ht="26.25" customHeight="1" x14ac:dyDescent="0.3">
      <c r="A5" s="141">
        <v>2105001</v>
      </c>
      <c r="B5" s="141" t="s">
        <v>368</v>
      </c>
      <c r="C5" s="144">
        <v>5500</v>
      </c>
      <c r="D5" s="144">
        <v>5500</v>
      </c>
    </row>
    <row r="6" spans="1:4" ht="26.25" customHeight="1" x14ac:dyDescent="0.3">
      <c r="A6" s="141">
        <v>2105002</v>
      </c>
      <c r="B6" s="141" t="s">
        <v>369</v>
      </c>
      <c r="C6" s="144">
        <v>50</v>
      </c>
      <c r="D6" s="144">
        <f>+D5+C6</f>
        <v>5550</v>
      </c>
    </row>
    <row r="7" spans="1:4" ht="26.25" customHeight="1" x14ac:dyDescent="0.3">
      <c r="A7" s="141">
        <v>2105003</v>
      </c>
      <c r="B7" s="141" t="s">
        <v>370</v>
      </c>
      <c r="C7" s="144">
        <v>150</v>
      </c>
      <c r="D7" s="144">
        <f t="shared" ref="D7:D34" si="0">+D6+C7</f>
        <v>5700</v>
      </c>
    </row>
    <row r="8" spans="1:4" ht="26.25" customHeight="1" x14ac:dyDescent="0.3">
      <c r="A8" s="141">
        <v>2105004</v>
      </c>
      <c r="B8" s="141" t="s">
        <v>371</v>
      </c>
      <c r="C8" s="144">
        <v>400</v>
      </c>
      <c r="D8" s="144">
        <f t="shared" si="0"/>
        <v>6100</v>
      </c>
    </row>
    <row r="9" spans="1:4" ht="26.25" customHeight="1" x14ac:dyDescent="0.3">
      <c r="A9" s="141">
        <v>2105005</v>
      </c>
      <c r="B9" s="141" t="s">
        <v>372</v>
      </c>
      <c r="C9" s="144">
        <v>300</v>
      </c>
      <c r="D9" s="144">
        <f t="shared" si="0"/>
        <v>6400</v>
      </c>
    </row>
    <row r="10" spans="1:4" ht="26.25" customHeight="1" x14ac:dyDescent="0.3">
      <c r="A10" s="141">
        <v>2105006</v>
      </c>
      <c r="B10" s="141" t="s">
        <v>373</v>
      </c>
      <c r="C10" s="144">
        <v>200</v>
      </c>
      <c r="D10" s="144">
        <f t="shared" si="0"/>
        <v>6600</v>
      </c>
    </row>
    <row r="11" spans="1:4" ht="26.25" customHeight="1" x14ac:dyDescent="0.3">
      <c r="A11" s="141">
        <v>2105007</v>
      </c>
      <c r="B11" s="141" t="s">
        <v>374</v>
      </c>
      <c r="C11" s="144">
        <v>500</v>
      </c>
      <c r="D11" s="144">
        <f t="shared" si="0"/>
        <v>7100</v>
      </c>
    </row>
    <row r="12" spans="1:4" ht="26.25" customHeight="1" x14ac:dyDescent="0.3">
      <c r="A12" s="141">
        <v>2105008</v>
      </c>
      <c r="B12" s="141" t="s">
        <v>375</v>
      </c>
      <c r="C12" s="144">
        <v>150</v>
      </c>
      <c r="D12" s="144">
        <f t="shared" si="0"/>
        <v>7250</v>
      </c>
    </row>
    <row r="13" spans="1:4" ht="26.25" customHeight="1" x14ac:dyDescent="0.3">
      <c r="A13" s="141">
        <v>2105009</v>
      </c>
      <c r="B13" s="141" t="s">
        <v>376</v>
      </c>
      <c r="C13" s="144">
        <v>150</v>
      </c>
      <c r="D13" s="144">
        <f t="shared" si="0"/>
        <v>7400</v>
      </c>
    </row>
    <row r="14" spans="1:4" ht="26.25" customHeight="1" x14ac:dyDescent="0.3">
      <c r="A14" s="141">
        <v>2105010</v>
      </c>
      <c r="B14" s="141" t="s">
        <v>407</v>
      </c>
      <c r="C14" s="144">
        <v>300</v>
      </c>
      <c r="D14" s="144">
        <f t="shared" si="0"/>
        <v>7700</v>
      </c>
    </row>
    <row r="15" spans="1:4" ht="26.25" customHeight="1" x14ac:dyDescent="0.3">
      <c r="A15" s="141">
        <v>2105011</v>
      </c>
      <c r="B15" s="141"/>
      <c r="C15" s="144"/>
      <c r="D15" s="144">
        <f t="shared" si="0"/>
        <v>7700</v>
      </c>
    </row>
    <row r="16" spans="1:4" ht="26.25" customHeight="1" x14ac:dyDescent="0.3">
      <c r="A16" s="141">
        <v>2105012</v>
      </c>
      <c r="B16" s="141"/>
      <c r="C16" s="144"/>
      <c r="D16" s="144">
        <f t="shared" si="0"/>
        <v>7700</v>
      </c>
    </row>
    <row r="17" spans="1:4" ht="26.25" customHeight="1" x14ac:dyDescent="0.3">
      <c r="A17" s="141">
        <v>2105013</v>
      </c>
      <c r="B17" s="141"/>
      <c r="C17" s="144"/>
      <c r="D17" s="144">
        <f t="shared" si="0"/>
        <v>7700</v>
      </c>
    </row>
    <row r="18" spans="1:4" ht="26.25" customHeight="1" x14ac:dyDescent="0.3">
      <c r="A18" s="141">
        <v>2105014</v>
      </c>
      <c r="B18" s="141"/>
      <c r="C18" s="144"/>
      <c r="D18" s="144">
        <f t="shared" si="0"/>
        <v>7700</v>
      </c>
    </row>
    <row r="19" spans="1:4" ht="26.25" customHeight="1" x14ac:dyDescent="0.3">
      <c r="A19" s="141">
        <v>2105015</v>
      </c>
      <c r="B19" s="141"/>
      <c r="C19" s="144"/>
      <c r="D19" s="144">
        <f t="shared" si="0"/>
        <v>7700</v>
      </c>
    </row>
    <row r="20" spans="1:4" ht="26.25" customHeight="1" x14ac:dyDescent="0.3">
      <c r="A20" s="141">
        <v>2105016</v>
      </c>
      <c r="B20" s="141"/>
      <c r="C20" s="144"/>
      <c r="D20" s="144">
        <f t="shared" si="0"/>
        <v>7700</v>
      </c>
    </row>
    <row r="21" spans="1:4" ht="26.25" customHeight="1" x14ac:dyDescent="0.3">
      <c r="A21" s="141">
        <v>2105017</v>
      </c>
      <c r="B21" s="141"/>
      <c r="C21" s="144"/>
      <c r="D21" s="144">
        <f t="shared" si="0"/>
        <v>7700</v>
      </c>
    </row>
    <row r="22" spans="1:4" ht="26.25" customHeight="1" x14ac:dyDescent="0.3">
      <c r="A22" s="141">
        <v>2105018</v>
      </c>
      <c r="B22" s="141"/>
      <c r="C22" s="144"/>
      <c r="D22" s="144">
        <f t="shared" si="0"/>
        <v>7700</v>
      </c>
    </row>
    <row r="23" spans="1:4" ht="26.25" customHeight="1" x14ac:dyDescent="0.3">
      <c r="A23" s="141">
        <v>2105019</v>
      </c>
      <c r="B23" s="141"/>
      <c r="C23" s="144"/>
      <c r="D23" s="144">
        <f t="shared" si="0"/>
        <v>7700</v>
      </c>
    </row>
    <row r="24" spans="1:4" ht="26.25" customHeight="1" x14ac:dyDescent="0.3">
      <c r="A24" s="141">
        <v>2105020</v>
      </c>
      <c r="B24" s="141"/>
      <c r="C24" s="144"/>
      <c r="D24" s="144">
        <f t="shared" si="0"/>
        <v>7700</v>
      </c>
    </row>
    <row r="25" spans="1:4" ht="26.25" customHeight="1" x14ac:dyDescent="0.3">
      <c r="A25" s="141">
        <v>2105021</v>
      </c>
      <c r="B25" s="141"/>
      <c r="C25" s="144"/>
      <c r="D25" s="144">
        <f t="shared" si="0"/>
        <v>7700</v>
      </c>
    </row>
    <row r="26" spans="1:4" ht="26.25" customHeight="1" x14ac:dyDescent="0.3">
      <c r="A26" s="141">
        <v>2105022</v>
      </c>
      <c r="B26" s="141"/>
      <c r="C26" s="144"/>
      <c r="D26" s="144">
        <f t="shared" si="0"/>
        <v>7700</v>
      </c>
    </row>
    <row r="27" spans="1:4" ht="26.25" customHeight="1" x14ac:dyDescent="0.3">
      <c r="A27" s="141">
        <v>2105023</v>
      </c>
      <c r="B27" s="141"/>
      <c r="C27" s="144"/>
      <c r="D27" s="144">
        <f t="shared" si="0"/>
        <v>7700</v>
      </c>
    </row>
    <row r="28" spans="1:4" ht="26.25" customHeight="1" x14ac:dyDescent="0.3">
      <c r="A28" s="141">
        <v>2105024</v>
      </c>
      <c r="B28" s="141"/>
      <c r="C28" s="144"/>
      <c r="D28" s="144">
        <f t="shared" si="0"/>
        <v>7700</v>
      </c>
    </row>
    <row r="29" spans="1:4" ht="26.25" customHeight="1" x14ac:dyDescent="0.3">
      <c r="A29" s="141">
        <v>2105025</v>
      </c>
      <c r="B29" s="141"/>
      <c r="C29" s="144"/>
      <c r="D29" s="144">
        <f t="shared" si="0"/>
        <v>7700</v>
      </c>
    </row>
    <row r="30" spans="1:4" ht="26.25" customHeight="1" x14ac:dyDescent="0.3">
      <c r="A30" s="141">
        <v>2105026</v>
      </c>
      <c r="B30" s="141"/>
      <c r="C30" s="144"/>
      <c r="D30" s="144">
        <f t="shared" si="0"/>
        <v>7700</v>
      </c>
    </row>
    <row r="31" spans="1:4" ht="26.25" customHeight="1" x14ac:dyDescent="0.3">
      <c r="A31" s="141">
        <v>2105027</v>
      </c>
      <c r="B31" s="141"/>
      <c r="C31" s="144"/>
      <c r="D31" s="144">
        <f t="shared" si="0"/>
        <v>7700</v>
      </c>
    </row>
    <row r="32" spans="1:4" ht="26.25" customHeight="1" x14ac:dyDescent="0.3">
      <c r="A32" s="141">
        <v>2105028</v>
      </c>
      <c r="B32" s="141"/>
      <c r="C32" s="144"/>
      <c r="D32" s="144">
        <f t="shared" si="0"/>
        <v>7700</v>
      </c>
    </row>
    <row r="33" spans="1:4" ht="26.25" customHeight="1" x14ac:dyDescent="0.3">
      <c r="A33" s="141">
        <v>2105029</v>
      </c>
      <c r="B33" s="141"/>
      <c r="C33" s="144"/>
      <c r="D33" s="144">
        <f t="shared" si="0"/>
        <v>7700</v>
      </c>
    </row>
    <row r="34" spans="1:4" ht="26.25" customHeight="1" x14ac:dyDescent="0.3">
      <c r="A34" s="141">
        <v>2105030</v>
      </c>
      <c r="B34" s="141"/>
      <c r="C34" s="144"/>
      <c r="D34" s="144">
        <f t="shared" si="0"/>
        <v>7700</v>
      </c>
    </row>
    <row r="35" spans="1:4" ht="26.25" customHeight="1" x14ac:dyDescent="0.3">
      <c r="A35" s="141"/>
      <c r="B35" s="141"/>
      <c r="C35" s="144"/>
      <c r="D35" s="144"/>
    </row>
    <row r="36" spans="1:4" ht="26.25" customHeight="1" x14ac:dyDescent="0.3">
      <c r="A36" s="141"/>
      <c r="B36" s="141"/>
      <c r="C36" s="144"/>
      <c r="D36" s="144"/>
    </row>
    <row r="37" spans="1:4" ht="26.25" customHeight="1" x14ac:dyDescent="0.3">
      <c r="A37" s="142"/>
      <c r="B37" s="142"/>
      <c r="C37" s="146"/>
      <c r="D37" s="146"/>
    </row>
    <row r="38" spans="1:4" ht="26.25" customHeight="1" x14ac:dyDescent="0.3">
      <c r="A38" s="142"/>
      <c r="B38" s="142"/>
      <c r="C38" s="146"/>
      <c r="D38" s="146"/>
    </row>
    <row r="39" spans="1:4" ht="26.25" customHeight="1" x14ac:dyDescent="0.3">
      <c r="A39" s="142"/>
      <c r="B39" s="142"/>
      <c r="C39" s="146"/>
      <c r="D39" s="146"/>
    </row>
    <row r="40" spans="1:4" ht="26.25" customHeight="1" x14ac:dyDescent="0.3">
      <c r="A40" s="142"/>
      <c r="B40" s="142"/>
      <c r="C40" s="146"/>
      <c r="D40" s="146"/>
    </row>
    <row r="41" spans="1:4" ht="26.25" customHeight="1" x14ac:dyDescent="0.3">
      <c r="A41" s="142"/>
      <c r="B41" s="142"/>
      <c r="C41" s="146"/>
      <c r="D41" s="146"/>
    </row>
    <row r="42" spans="1:4" ht="26.25" customHeight="1" x14ac:dyDescent="0.3">
      <c r="A42" s="142"/>
      <c r="B42" s="142"/>
      <c r="C42" s="146"/>
      <c r="D42" s="146"/>
    </row>
    <row r="43" spans="1:4" ht="26.25" customHeight="1" x14ac:dyDescent="0.3">
      <c r="A43" s="142"/>
      <c r="B43" s="142"/>
      <c r="C43" s="146"/>
      <c r="D43" s="146"/>
    </row>
    <row r="44" spans="1:4" ht="26.25" customHeight="1" x14ac:dyDescent="0.3">
      <c r="A44" s="142"/>
      <c r="B44" s="142"/>
      <c r="C44" s="146"/>
      <c r="D44" s="146"/>
    </row>
    <row r="45" spans="1:4" ht="26.25" customHeight="1" x14ac:dyDescent="0.3">
      <c r="A45" s="142"/>
      <c r="B45" s="142"/>
      <c r="C45" s="146"/>
      <c r="D45" s="146"/>
    </row>
    <row r="46" spans="1:4" ht="26.25" customHeight="1" x14ac:dyDescent="0.3">
      <c r="A46" s="142"/>
      <c r="B46" s="142"/>
      <c r="C46" s="146"/>
      <c r="D46" s="146"/>
    </row>
    <row r="47" spans="1:4" ht="26.25" customHeight="1" x14ac:dyDescent="0.3">
      <c r="A47" s="142"/>
      <c r="B47" s="142"/>
      <c r="C47" s="146"/>
      <c r="D47" s="146"/>
    </row>
    <row r="48" spans="1:4" ht="26.25" customHeight="1" x14ac:dyDescent="0.3">
      <c r="A48" s="142"/>
      <c r="B48" s="142"/>
      <c r="C48" s="146"/>
      <c r="D48" s="146"/>
    </row>
    <row r="49" spans="1:4" ht="26.25" customHeight="1" x14ac:dyDescent="0.3">
      <c r="A49" s="142"/>
      <c r="B49" s="142"/>
      <c r="C49" s="146"/>
      <c r="D49" s="146"/>
    </row>
    <row r="50" spans="1:4" ht="26.25" customHeight="1" x14ac:dyDescent="0.3">
      <c r="A50" s="142"/>
      <c r="B50" s="142"/>
      <c r="C50" s="146"/>
      <c r="D50" s="146"/>
    </row>
    <row r="51" spans="1:4" ht="26.25" customHeight="1" x14ac:dyDescent="0.3">
      <c r="A51" s="142"/>
      <c r="B51" s="142"/>
      <c r="C51" s="146"/>
      <c r="D51" s="146"/>
    </row>
  </sheetData>
  <mergeCells count="1">
    <mergeCell ref="A1:B1"/>
  </mergeCells>
  <printOptions gridLines="1" gridLinesSet="0"/>
  <pageMargins left="0.5" right="0.5" top="0.75" bottom="0.75" header="0.5" footer="0.5"/>
  <pageSetup paperSize="5" scale="96" orientation="portrait" horizontalDpi="240" verticalDpi="144" r:id="rId1"/>
  <headerFooter alignWithMargins="0">
    <oddHeader>&amp;C05 Building Maintenance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view="pageBreakPreview" zoomScale="60" zoomScaleNormal="75" workbookViewId="0">
      <selection sqref="A1:B1"/>
    </sheetView>
  </sheetViews>
  <sheetFormatPr defaultRowHeight="15" x14ac:dyDescent="0.2"/>
  <cols>
    <col min="1" max="1" width="11.7109375" style="21" customWidth="1"/>
    <col min="2" max="2" width="30.7109375" style="24" customWidth="1"/>
    <col min="3" max="3" width="13.42578125" style="29" customWidth="1"/>
    <col min="4" max="4" width="13.28515625" style="29" customWidth="1"/>
    <col min="5" max="5" width="12" style="30" customWidth="1"/>
    <col min="6" max="6" width="12" style="24" customWidth="1"/>
    <col min="7" max="16384" width="9.140625" style="24"/>
  </cols>
  <sheetData>
    <row r="1" spans="1:6" ht="15.75" x14ac:dyDescent="0.25">
      <c r="A1" s="204" t="s">
        <v>178</v>
      </c>
      <c r="B1" s="205"/>
      <c r="C1" s="50"/>
      <c r="D1" s="50"/>
      <c r="E1" s="33"/>
      <c r="F1" s="37"/>
    </row>
    <row r="2" spans="1:6" x14ac:dyDescent="0.2">
      <c r="A2" s="34" t="s">
        <v>3</v>
      </c>
      <c r="B2" s="34" t="s">
        <v>4</v>
      </c>
      <c r="C2" s="47" t="s">
        <v>18</v>
      </c>
      <c r="D2" s="47" t="s">
        <v>8</v>
      </c>
      <c r="E2" s="36" t="s">
        <v>173</v>
      </c>
      <c r="F2" s="37" t="s">
        <v>9</v>
      </c>
    </row>
    <row r="3" spans="1:6" x14ac:dyDescent="0.2">
      <c r="A3" s="34" t="s">
        <v>10</v>
      </c>
      <c r="B3" s="34"/>
      <c r="C3" s="47" t="s">
        <v>11</v>
      </c>
      <c r="D3" s="47"/>
      <c r="E3" s="36" t="s">
        <v>125</v>
      </c>
      <c r="F3" s="37"/>
    </row>
    <row r="4" spans="1:6" ht="15.75" x14ac:dyDescent="0.25">
      <c r="A4" s="34" t="s">
        <v>13</v>
      </c>
      <c r="B4" s="82" t="s">
        <v>327</v>
      </c>
      <c r="C4" s="50"/>
      <c r="D4" s="50">
        <v>7850</v>
      </c>
      <c r="E4" s="33" t="s">
        <v>417</v>
      </c>
      <c r="F4" s="37"/>
    </row>
    <row r="5" spans="1:6" x14ac:dyDescent="0.2">
      <c r="A5" s="34">
        <v>2106001</v>
      </c>
      <c r="B5" s="37" t="s">
        <v>81</v>
      </c>
      <c r="C5" s="50"/>
      <c r="D5" s="50">
        <f>+D4-C5</f>
        <v>7850</v>
      </c>
      <c r="E5" s="33"/>
      <c r="F5" s="37"/>
    </row>
    <row r="6" spans="1:6" x14ac:dyDescent="0.2">
      <c r="A6" s="34"/>
      <c r="B6" s="37" t="s">
        <v>40</v>
      </c>
      <c r="C6" s="50"/>
      <c r="D6" s="50">
        <f t="shared" ref="D6:D29" si="0">+D5-C6</f>
        <v>7850</v>
      </c>
      <c r="E6" s="33"/>
      <c r="F6" s="37"/>
    </row>
    <row r="7" spans="1:6" x14ac:dyDescent="0.2">
      <c r="A7" s="34"/>
      <c r="B7" s="37" t="s">
        <v>41</v>
      </c>
      <c r="C7" s="50"/>
      <c r="D7" s="50">
        <f t="shared" si="0"/>
        <v>7850</v>
      </c>
      <c r="E7" s="33"/>
      <c r="F7" s="37"/>
    </row>
    <row r="8" spans="1:6" x14ac:dyDescent="0.2">
      <c r="A8" s="34"/>
      <c r="B8" s="37" t="s">
        <v>42</v>
      </c>
      <c r="C8" s="50"/>
      <c r="D8" s="50">
        <f t="shared" si="0"/>
        <v>7850</v>
      </c>
      <c r="E8" s="33"/>
      <c r="F8" s="37"/>
    </row>
    <row r="9" spans="1:6" x14ac:dyDescent="0.2">
      <c r="A9" s="34"/>
      <c r="B9" s="37" t="s">
        <v>43</v>
      </c>
      <c r="C9" s="50"/>
      <c r="D9" s="50">
        <f t="shared" si="0"/>
        <v>7850</v>
      </c>
      <c r="E9" s="33"/>
      <c r="F9" s="37"/>
    </row>
    <row r="10" spans="1:6" x14ac:dyDescent="0.2">
      <c r="A10" s="34"/>
      <c r="B10" s="37" t="s">
        <v>44</v>
      </c>
      <c r="C10" s="50"/>
      <c r="D10" s="50">
        <f t="shared" si="0"/>
        <v>7850</v>
      </c>
      <c r="E10" s="33"/>
      <c r="F10" s="37"/>
    </row>
    <row r="11" spans="1:6" x14ac:dyDescent="0.2">
      <c r="A11" s="34"/>
      <c r="B11" s="37" t="s">
        <v>45</v>
      </c>
      <c r="C11" s="50"/>
      <c r="D11" s="50">
        <f t="shared" si="0"/>
        <v>7850</v>
      </c>
      <c r="E11" s="33"/>
      <c r="F11" s="37"/>
    </row>
    <row r="12" spans="1:6" x14ac:dyDescent="0.2">
      <c r="A12" s="34"/>
      <c r="B12" s="37" t="s">
        <v>179</v>
      </c>
      <c r="C12" s="50"/>
      <c r="D12" s="50">
        <f t="shared" si="0"/>
        <v>7850</v>
      </c>
      <c r="E12" s="33"/>
      <c r="F12" s="37"/>
    </row>
    <row r="13" spans="1:6" x14ac:dyDescent="0.2">
      <c r="A13" s="34"/>
      <c r="B13" s="37" t="s">
        <v>46</v>
      </c>
      <c r="C13" s="50"/>
      <c r="D13" s="50">
        <f t="shared" si="0"/>
        <v>7850</v>
      </c>
      <c r="E13" s="33"/>
      <c r="F13" s="37"/>
    </row>
    <row r="14" spans="1:6" x14ac:dyDescent="0.2">
      <c r="A14" s="34"/>
      <c r="B14" s="37" t="s">
        <v>47</v>
      </c>
      <c r="C14" s="50"/>
      <c r="D14" s="50">
        <f t="shared" si="0"/>
        <v>7850</v>
      </c>
      <c r="E14" s="33"/>
      <c r="F14" s="37"/>
    </row>
    <row r="15" spans="1:6" x14ac:dyDescent="0.2">
      <c r="A15" s="34"/>
      <c r="B15" s="37" t="s">
        <v>48</v>
      </c>
      <c r="C15" s="50"/>
      <c r="D15" s="50">
        <f t="shared" si="0"/>
        <v>7850</v>
      </c>
      <c r="E15" s="33"/>
      <c r="F15" s="37"/>
    </row>
    <row r="16" spans="1:6" x14ac:dyDescent="0.2">
      <c r="A16" s="34"/>
      <c r="B16" s="37" t="s">
        <v>49</v>
      </c>
      <c r="C16" s="50"/>
      <c r="D16" s="50">
        <f t="shared" si="0"/>
        <v>7850</v>
      </c>
      <c r="E16" s="33"/>
      <c r="F16" s="37"/>
    </row>
    <row r="17" spans="1:7" ht="15.75" x14ac:dyDescent="0.25">
      <c r="B17" s="82" t="s">
        <v>328</v>
      </c>
      <c r="C17" s="50"/>
      <c r="D17" s="50">
        <f t="shared" si="0"/>
        <v>7850</v>
      </c>
      <c r="E17" s="33"/>
      <c r="F17" s="37"/>
    </row>
    <row r="18" spans="1:7" x14ac:dyDescent="0.2">
      <c r="A18" s="34">
        <v>2106002</v>
      </c>
      <c r="B18" s="37" t="s">
        <v>81</v>
      </c>
      <c r="C18" s="50"/>
      <c r="D18" s="50">
        <f t="shared" si="0"/>
        <v>7850</v>
      </c>
      <c r="E18" s="33"/>
      <c r="F18" s="37"/>
    </row>
    <row r="19" spans="1:7" x14ac:dyDescent="0.2">
      <c r="A19" s="34"/>
      <c r="B19" s="37" t="s">
        <v>40</v>
      </c>
      <c r="C19" s="50"/>
      <c r="D19" s="50">
        <f t="shared" si="0"/>
        <v>7850</v>
      </c>
      <c r="E19" s="33"/>
      <c r="F19" s="37"/>
    </row>
    <row r="20" spans="1:7" x14ac:dyDescent="0.2">
      <c r="A20" s="34"/>
      <c r="B20" s="37" t="s">
        <v>41</v>
      </c>
      <c r="C20" s="50"/>
      <c r="D20" s="50">
        <f t="shared" si="0"/>
        <v>7850</v>
      </c>
      <c r="E20" s="33"/>
      <c r="F20" s="37"/>
      <c r="G20" s="60"/>
    </row>
    <row r="21" spans="1:7" x14ac:dyDescent="0.2">
      <c r="A21" s="34"/>
      <c r="B21" s="37" t="s">
        <v>42</v>
      </c>
      <c r="C21" s="50"/>
      <c r="D21" s="50">
        <f t="shared" si="0"/>
        <v>7850</v>
      </c>
      <c r="E21" s="33"/>
      <c r="F21" s="37"/>
      <c r="G21" s="60"/>
    </row>
    <row r="22" spans="1:7" x14ac:dyDescent="0.2">
      <c r="A22" s="34"/>
      <c r="B22" s="37" t="s">
        <v>43</v>
      </c>
      <c r="C22" s="50"/>
      <c r="D22" s="50">
        <f t="shared" si="0"/>
        <v>7850</v>
      </c>
      <c r="E22" s="33"/>
      <c r="F22" s="37"/>
    </row>
    <row r="23" spans="1:7" x14ac:dyDescent="0.2">
      <c r="A23" s="34"/>
      <c r="B23" s="37" t="s">
        <v>44</v>
      </c>
      <c r="C23" s="50"/>
      <c r="D23" s="50">
        <f t="shared" si="0"/>
        <v>7850</v>
      </c>
      <c r="E23" s="33"/>
      <c r="F23" s="37"/>
    </row>
    <row r="24" spans="1:7" x14ac:dyDescent="0.2">
      <c r="A24" s="34"/>
      <c r="B24" s="37" t="s">
        <v>45</v>
      </c>
      <c r="C24" s="50"/>
      <c r="D24" s="50">
        <f t="shared" si="0"/>
        <v>7850</v>
      </c>
      <c r="E24" s="33"/>
      <c r="F24" s="37"/>
    </row>
    <row r="25" spans="1:7" x14ac:dyDescent="0.2">
      <c r="A25" s="34"/>
      <c r="B25" s="37" t="s">
        <v>179</v>
      </c>
      <c r="C25" s="50"/>
      <c r="D25" s="50">
        <f t="shared" si="0"/>
        <v>7850</v>
      </c>
      <c r="E25" s="33"/>
      <c r="F25" s="37"/>
    </row>
    <row r="26" spans="1:7" x14ac:dyDescent="0.2">
      <c r="A26" s="34"/>
      <c r="B26" s="37" t="s">
        <v>46</v>
      </c>
      <c r="C26" s="50"/>
      <c r="D26" s="50">
        <f t="shared" si="0"/>
        <v>7850</v>
      </c>
      <c r="E26" s="33"/>
      <c r="F26" s="37"/>
    </row>
    <row r="27" spans="1:7" x14ac:dyDescent="0.2">
      <c r="A27" s="34"/>
      <c r="B27" s="37" t="s">
        <v>47</v>
      </c>
      <c r="C27" s="50"/>
      <c r="D27" s="50">
        <f t="shared" si="0"/>
        <v>7850</v>
      </c>
      <c r="E27" s="33"/>
      <c r="F27" s="37" t="s">
        <v>121</v>
      </c>
    </row>
    <row r="28" spans="1:7" x14ac:dyDescent="0.2">
      <c r="A28" s="34"/>
      <c r="B28" s="37" t="s">
        <v>48</v>
      </c>
      <c r="C28" s="50"/>
      <c r="D28" s="50">
        <f t="shared" si="0"/>
        <v>7850</v>
      </c>
      <c r="E28" s="33"/>
      <c r="F28" s="37"/>
    </row>
    <row r="29" spans="1:7" x14ac:dyDescent="0.2">
      <c r="A29" s="34"/>
      <c r="B29" s="37" t="s">
        <v>49</v>
      </c>
      <c r="C29" s="50"/>
      <c r="D29" s="50">
        <f t="shared" si="0"/>
        <v>7850</v>
      </c>
      <c r="E29" s="33"/>
      <c r="F29" s="37"/>
    </row>
    <row r="30" spans="1:7" x14ac:dyDescent="0.2">
      <c r="A30" s="34"/>
      <c r="B30" s="37"/>
      <c r="C30" s="50"/>
      <c r="D30" s="50"/>
      <c r="E30" s="33"/>
      <c r="F30" s="37"/>
    </row>
    <row r="31" spans="1:7" x14ac:dyDescent="0.2">
      <c r="A31" s="34"/>
      <c r="B31" s="37"/>
      <c r="C31" s="50"/>
      <c r="D31" s="50"/>
      <c r="E31" s="33"/>
      <c r="F31" s="37"/>
    </row>
    <row r="32" spans="1:7" x14ac:dyDescent="0.2">
      <c r="A32" s="34"/>
      <c r="B32" s="37"/>
      <c r="C32" s="50"/>
      <c r="D32" s="50"/>
      <c r="E32" s="33"/>
      <c r="F32" s="37"/>
    </row>
    <row r="33" spans="1:6" x14ac:dyDescent="0.2">
      <c r="A33" s="34"/>
      <c r="B33" s="37"/>
      <c r="C33" s="50"/>
      <c r="D33" s="50"/>
      <c r="E33" s="33"/>
      <c r="F33" s="37"/>
    </row>
    <row r="34" spans="1:6" x14ac:dyDescent="0.2">
      <c r="A34" s="34"/>
      <c r="B34" s="37"/>
      <c r="C34" s="50"/>
      <c r="D34" s="50"/>
      <c r="E34" s="33"/>
      <c r="F34" s="37"/>
    </row>
    <row r="35" spans="1:6" x14ac:dyDescent="0.2">
      <c r="A35" s="34"/>
      <c r="B35" s="37"/>
      <c r="C35" s="50"/>
      <c r="D35" s="50"/>
      <c r="E35" s="33"/>
      <c r="F35" s="37"/>
    </row>
    <row r="36" spans="1:6" x14ac:dyDescent="0.2">
      <c r="A36" s="34"/>
      <c r="B36" s="37"/>
      <c r="C36" s="50"/>
      <c r="D36" s="50"/>
      <c r="E36" s="33"/>
      <c r="F36" s="37"/>
    </row>
    <row r="37" spans="1:6" x14ac:dyDescent="0.2">
      <c r="A37" s="34"/>
      <c r="B37" s="37"/>
      <c r="C37" s="50"/>
      <c r="D37" s="50"/>
      <c r="E37" s="33"/>
      <c r="F37" s="37"/>
    </row>
    <row r="38" spans="1:6" x14ac:dyDescent="0.2">
      <c r="A38" s="34"/>
      <c r="B38" s="37"/>
      <c r="C38" s="50"/>
      <c r="D38" s="50"/>
      <c r="E38" s="33"/>
      <c r="F38" s="37"/>
    </row>
    <row r="39" spans="1:6" x14ac:dyDescent="0.2">
      <c r="A39" s="34"/>
      <c r="B39" s="37"/>
      <c r="C39" s="50"/>
      <c r="D39" s="50"/>
      <c r="E39" s="33"/>
      <c r="F39" s="37"/>
    </row>
    <row r="40" spans="1:6" x14ac:dyDescent="0.2">
      <c r="A40" s="34"/>
      <c r="B40" s="37"/>
      <c r="C40" s="50"/>
      <c r="D40" s="50"/>
      <c r="E40" s="33"/>
      <c r="F40" s="37"/>
    </row>
    <row r="41" spans="1:6" x14ac:dyDescent="0.2">
      <c r="A41" s="34"/>
      <c r="B41" s="37"/>
      <c r="C41" s="50"/>
      <c r="D41" s="50"/>
      <c r="E41" s="33"/>
      <c r="F41" s="37"/>
    </row>
    <row r="42" spans="1:6" x14ac:dyDescent="0.2">
      <c r="A42" s="34"/>
      <c r="B42" s="37"/>
      <c r="C42" s="50"/>
      <c r="D42" s="50"/>
      <c r="E42" s="33"/>
      <c r="F42" s="37"/>
    </row>
    <row r="43" spans="1:6" x14ac:dyDescent="0.2">
      <c r="A43" s="34"/>
      <c r="B43" s="37"/>
      <c r="C43" s="50"/>
      <c r="D43" s="50"/>
      <c r="E43" s="33"/>
      <c r="F43" s="37"/>
    </row>
    <row r="44" spans="1:6" x14ac:dyDescent="0.2">
      <c r="A44" s="34"/>
      <c r="B44" s="37"/>
      <c r="C44" s="50"/>
      <c r="D44" s="50"/>
      <c r="E44" s="33"/>
      <c r="F44" s="37"/>
    </row>
  </sheetData>
  <mergeCells count="1">
    <mergeCell ref="A1:B1"/>
  </mergeCells>
  <printOptions gridLines="1" gridLinesSet="0"/>
  <pageMargins left="0.5" right="0.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zoomScale="60" zoomScaleNormal="75" workbookViewId="0">
      <selection sqref="A1:B1"/>
    </sheetView>
  </sheetViews>
  <sheetFormatPr defaultColWidth="12" defaultRowHeight="23.25" customHeight="1" x14ac:dyDescent="0.3"/>
  <cols>
    <col min="1" max="1" width="15.5703125" style="163" customWidth="1"/>
    <col min="2" max="2" width="35.28515625" style="138" customWidth="1"/>
    <col min="3" max="3" width="20.140625" style="147" customWidth="1"/>
    <col min="4" max="4" width="22.42578125" style="147" customWidth="1"/>
    <col min="5" max="16384" width="12" style="138"/>
  </cols>
  <sheetData>
    <row r="1" spans="1:4" ht="23.25" customHeight="1" x14ac:dyDescent="0.3">
      <c r="A1" s="206" t="s">
        <v>178</v>
      </c>
      <c r="B1" s="207"/>
      <c r="C1" s="144"/>
      <c r="D1" s="144"/>
    </row>
    <row r="2" spans="1:4" ht="23.25" customHeight="1" x14ac:dyDescent="0.3">
      <c r="A2" s="139"/>
      <c r="B2" s="139" t="s">
        <v>4</v>
      </c>
      <c r="C2" s="177">
        <v>2000</v>
      </c>
      <c r="D2" s="177">
        <v>2001</v>
      </c>
    </row>
    <row r="3" spans="1:4" ht="23.25" customHeight="1" x14ac:dyDescent="0.3">
      <c r="A3" s="139"/>
      <c r="B3" s="139"/>
      <c r="C3" s="170" t="s">
        <v>490</v>
      </c>
      <c r="D3" s="170" t="s">
        <v>490</v>
      </c>
    </row>
    <row r="4" spans="1:4" ht="23.25" customHeight="1" x14ac:dyDescent="0.3">
      <c r="A4" s="175" t="s">
        <v>327</v>
      </c>
      <c r="C4" s="144"/>
      <c r="D4" s="144"/>
    </row>
    <row r="5" spans="1:4" ht="23.25" customHeight="1" x14ac:dyDescent="0.3">
      <c r="A5" s="139"/>
      <c r="B5" s="141" t="s">
        <v>81</v>
      </c>
      <c r="C5" s="144">
        <v>488</v>
      </c>
      <c r="D5" s="144">
        <v>500</v>
      </c>
    </row>
    <row r="6" spans="1:4" ht="23.25" customHeight="1" x14ac:dyDescent="0.3">
      <c r="A6" s="139"/>
      <c r="B6" s="141" t="s">
        <v>40</v>
      </c>
      <c r="C6" s="144">
        <v>488</v>
      </c>
      <c r="D6" s="144">
        <v>500</v>
      </c>
    </row>
    <row r="7" spans="1:4" ht="23.25" customHeight="1" x14ac:dyDescent="0.3">
      <c r="A7" s="139"/>
      <c r="B7" s="141" t="s">
        <v>41</v>
      </c>
      <c r="C7" s="144">
        <v>488</v>
      </c>
      <c r="D7" s="144">
        <v>500</v>
      </c>
    </row>
    <row r="8" spans="1:4" ht="23.25" customHeight="1" x14ac:dyDescent="0.3">
      <c r="A8" s="139"/>
      <c r="B8" s="141" t="s">
        <v>42</v>
      </c>
      <c r="C8" s="144">
        <v>488</v>
      </c>
      <c r="D8" s="144">
        <v>500</v>
      </c>
    </row>
    <row r="9" spans="1:4" ht="23.25" customHeight="1" x14ac:dyDescent="0.3">
      <c r="A9" s="139"/>
      <c r="B9" s="141" t="s">
        <v>43</v>
      </c>
      <c r="C9" s="144">
        <v>488</v>
      </c>
      <c r="D9" s="144">
        <v>500</v>
      </c>
    </row>
    <row r="10" spans="1:4" ht="23.25" customHeight="1" x14ac:dyDescent="0.3">
      <c r="A10" s="139"/>
      <c r="B10" s="141" t="s">
        <v>44</v>
      </c>
      <c r="C10" s="144">
        <v>488</v>
      </c>
      <c r="D10" s="144">
        <v>500</v>
      </c>
    </row>
    <row r="11" spans="1:4" ht="23.25" customHeight="1" x14ac:dyDescent="0.3">
      <c r="A11" s="139"/>
      <c r="B11" s="141" t="s">
        <v>45</v>
      </c>
      <c r="C11" s="144">
        <v>488</v>
      </c>
      <c r="D11" s="144">
        <v>500</v>
      </c>
    </row>
    <row r="12" spans="1:4" ht="23.25" customHeight="1" x14ac:dyDescent="0.3">
      <c r="A12" s="139"/>
      <c r="B12" s="141" t="s">
        <v>179</v>
      </c>
      <c r="C12" s="144">
        <v>488</v>
      </c>
      <c r="D12" s="144">
        <v>500</v>
      </c>
    </row>
    <row r="13" spans="1:4" ht="23.25" customHeight="1" x14ac:dyDescent="0.3">
      <c r="A13" s="139"/>
      <c r="B13" s="141" t="s">
        <v>46</v>
      </c>
      <c r="C13" s="144">
        <v>488</v>
      </c>
      <c r="D13" s="144">
        <v>500</v>
      </c>
    </row>
    <row r="14" spans="1:4" ht="23.25" customHeight="1" x14ac:dyDescent="0.3">
      <c r="A14" s="139"/>
      <c r="B14" s="141" t="s">
        <v>47</v>
      </c>
      <c r="C14" s="144">
        <v>488</v>
      </c>
      <c r="D14" s="144">
        <v>500</v>
      </c>
    </row>
    <row r="15" spans="1:4" ht="23.25" customHeight="1" x14ac:dyDescent="0.3">
      <c r="A15" s="139"/>
      <c r="B15" s="141" t="s">
        <v>48</v>
      </c>
      <c r="C15" s="144">
        <v>488</v>
      </c>
      <c r="D15" s="144">
        <v>500</v>
      </c>
    </row>
    <row r="16" spans="1:4" ht="23.25" customHeight="1" x14ac:dyDescent="0.3">
      <c r="A16" s="139"/>
      <c r="B16" s="141" t="s">
        <v>49</v>
      </c>
      <c r="C16" s="144">
        <v>488</v>
      </c>
      <c r="D16" s="144">
        <v>500</v>
      </c>
    </row>
    <row r="17" spans="1:5" ht="23.25" customHeight="1" x14ac:dyDescent="0.3">
      <c r="A17" s="139"/>
      <c r="B17" s="175" t="s">
        <v>492</v>
      </c>
      <c r="C17" s="178">
        <f>SUM(C5:C16)</f>
        <v>5856</v>
      </c>
      <c r="D17" s="178">
        <f>SUM(D5:D16)</f>
        <v>6000</v>
      </c>
    </row>
    <row r="18" spans="1:5" ht="23.25" customHeight="1" x14ac:dyDescent="0.3">
      <c r="A18" s="139"/>
      <c r="B18" s="141" t="s">
        <v>493</v>
      </c>
      <c r="C18" s="144"/>
      <c r="D18" s="144"/>
    </row>
    <row r="19" spans="1:5" ht="23.25" customHeight="1" x14ac:dyDescent="0.3">
      <c r="A19" s="175" t="s">
        <v>328</v>
      </c>
      <c r="C19" s="144"/>
      <c r="D19" s="144"/>
    </row>
    <row r="20" spans="1:5" ht="23.25" customHeight="1" x14ac:dyDescent="0.3">
      <c r="A20" s="139"/>
      <c r="B20" s="141" t="s">
        <v>81</v>
      </c>
      <c r="C20" s="144">
        <v>18</v>
      </c>
      <c r="D20" s="144">
        <v>18</v>
      </c>
    </row>
    <row r="21" spans="1:5" ht="23.25" customHeight="1" x14ac:dyDescent="0.3">
      <c r="A21" s="139"/>
      <c r="B21" s="141" t="s">
        <v>40</v>
      </c>
      <c r="C21" s="144">
        <v>18</v>
      </c>
      <c r="D21" s="144">
        <v>18</v>
      </c>
    </row>
    <row r="22" spans="1:5" ht="23.25" customHeight="1" x14ac:dyDescent="0.3">
      <c r="A22" s="139"/>
      <c r="B22" s="141" t="s">
        <v>41</v>
      </c>
      <c r="C22" s="144">
        <v>18</v>
      </c>
      <c r="D22" s="144">
        <v>18</v>
      </c>
      <c r="E22" s="142"/>
    </row>
    <row r="23" spans="1:5" ht="23.25" customHeight="1" x14ac:dyDescent="0.3">
      <c r="A23" s="139"/>
      <c r="B23" s="141" t="s">
        <v>42</v>
      </c>
      <c r="C23" s="144">
        <v>18</v>
      </c>
      <c r="D23" s="144">
        <v>18</v>
      </c>
      <c r="E23" s="142"/>
    </row>
    <row r="24" spans="1:5" ht="23.25" customHeight="1" x14ac:dyDescent="0.3">
      <c r="A24" s="139"/>
      <c r="B24" s="141" t="s">
        <v>43</v>
      </c>
      <c r="C24" s="144">
        <v>18</v>
      </c>
      <c r="D24" s="144">
        <v>18</v>
      </c>
    </row>
    <row r="25" spans="1:5" ht="23.25" customHeight="1" x14ac:dyDescent="0.3">
      <c r="A25" s="139"/>
      <c r="B25" s="141" t="s">
        <v>44</v>
      </c>
      <c r="C25" s="144">
        <v>18</v>
      </c>
      <c r="D25" s="144">
        <v>18</v>
      </c>
    </row>
    <row r="26" spans="1:5" ht="23.25" customHeight="1" x14ac:dyDescent="0.3">
      <c r="A26" s="139"/>
      <c r="B26" s="141" t="s">
        <v>45</v>
      </c>
      <c r="C26" s="144">
        <v>18</v>
      </c>
      <c r="D26" s="144">
        <v>18</v>
      </c>
    </row>
    <row r="27" spans="1:5" ht="23.25" customHeight="1" x14ac:dyDescent="0.3">
      <c r="A27" s="139"/>
      <c r="B27" s="141" t="s">
        <v>179</v>
      </c>
      <c r="C27" s="144">
        <v>18</v>
      </c>
      <c r="D27" s="144">
        <v>18</v>
      </c>
    </row>
    <row r="28" spans="1:5" ht="23.25" customHeight="1" x14ac:dyDescent="0.3">
      <c r="A28" s="139"/>
      <c r="B28" s="141" t="s">
        <v>46</v>
      </c>
      <c r="C28" s="144">
        <v>18</v>
      </c>
      <c r="D28" s="144">
        <v>18</v>
      </c>
    </row>
    <row r="29" spans="1:5" ht="23.25" customHeight="1" x14ac:dyDescent="0.3">
      <c r="A29" s="139"/>
      <c r="B29" s="141" t="s">
        <v>47</v>
      </c>
      <c r="C29" s="144">
        <v>18</v>
      </c>
      <c r="D29" s="144">
        <v>18</v>
      </c>
    </row>
    <row r="30" spans="1:5" ht="23.25" customHeight="1" x14ac:dyDescent="0.3">
      <c r="A30" s="139"/>
      <c r="B30" s="141" t="s">
        <v>48</v>
      </c>
      <c r="C30" s="144">
        <v>18</v>
      </c>
      <c r="D30" s="144">
        <v>18</v>
      </c>
    </row>
    <row r="31" spans="1:5" ht="23.25" customHeight="1" x14ac:dyDescent="0.3">
      <c r="A31" s="139"/>
      <c r="B31" s="141" t="s">
        <v>49</v>
      </c>
      <c r="C31" s="144">
        <v>18</v>
      </c>
      <c r="D31" s="144">
        <v>18</v>
      </c>
    </row>
    <row r="32" spans="1:5" ht="23.25" customHeight="1" x14ac:dyDescent="0.3">
      <c r="A32" s="139"/>
      <c r="B32" s="141"/>
      <c r="C32" s="144"/>
      <c r="D32" s="144"/>
    </row>
    <row r="33" spans="1:4" ht="23.25" customHeight="1" x14ac:dyDescent="0.3">
      <c r="A33" s="139"/>
      <c r="B33" s="175" t="s">
        <v>492</v>
      </c>
      <c r="C33" s="178">
        <f>SUM(C20:C32)</f>
        <v>216</v>
      </c>
      <c r="D33" s="178">
        <f>SUM(D20:D32)</f>
        <v>216</v>
      </c>
    </row>
    <row r="34" spans="1:4" ht="23.25" customHeight="1" x14ac:dyDescent="0.3">
      <c r="A34" s="139"/>
      <c r="B34" s="175" t="s">
        <v>491</v>
      </c>
      <c r="C34" s="178"/>
      <c r="D34" s="178">
        <v>1794</v>
      </c>
    </row>
    <row r="35" spans="1:4" ht="23.25" customHeight="1" x14ac:dyDescent="0.3">
      <c r="A35" s="139"/>
      <c r="B35" s="175" t="s">
        <v>18</v>
      </c>
      <c r="C35" s="178">
        <f>+C17+C33</f>
        <v>6072</v>
      </c>
      <c r="D35" s="178">
        <f>+D17+D33+D34</f>
        <v>8010</v>
      </c>
    </row>
    <row r="36" spans="1:4" ht="23.25" customHeight="1" x14ac:dyDescent="0.3">
      <c r="A36" s="152"/>
      <c r="B36" s="148"/>
      <c r="C36" s="149"/>
      <c r="D36" s="149"/>
    </row>
    <row r="37" spans="1:4" ht="23.25" customHeight="1" x14ac:dyDescent="0.3">
      <c r="A37" s="154"/>
      <c r="B37" s="142"/>
      <c r="C37" s="146"/>
      <c r="D37" s="146"/>
    </row>
    <row r="38" spans="1:4" ht="23.25" customHeight="1" x14ac:dyDescent="0.3">
      <c r="A38" s="154"/>
      <c r="B38" s="142"/>
      <c r="C38" s="146"/>
      <c r="D38" s="146"/>
    </row>
    <row r="39" spans="1:4" ht="23.25" customHeight="1" x14ac:dyDescent="0.3">
      <c r="A39" s="154"/>
      <c r="B39" s="142"/>
      <c r="C39" s="146"/>
      <c r="D39" s="146"/>
    </row>
    <row r="40" spans="1:4" ht="23.25" customHeight="1" x14ac:dyDescent="0.3">
      <c r="A40" s="154"/>
      <c r="B40" s="142"/>
      <c r="C40" s="146"/>
      <c r="D40" s="146"/>
    </row>
    <row r="41" spans="1:4" ht="23.25" customHeight="1" x14ac:dyDescent="0.3">
      <c r="A41" s="154"/>
      <c r="B41" s="142"/>
      <c r="C41" s="146"/>
      <c r="D41" s="146"/>
    </row>
    <row r="42" spans="1:4" ht="23.25" customHeight="1" x14ac:dyDescent="0.3">
      <c r="A42" s="154"/>
      <c r="B42" s="142"/>
      <c r="C42" s="146"/>
      <c r="D42" s="146"/>
    </row>
    <row r="43" spans="1:4" ht="23.25" customHeight="1" x14ac:dyDescent="0.3">
      <c r="A43" s="154"/>
      <c r="B43" s="142"/>
      <c r="C43" s="146"/>
      <c r="D43" s="146"/>
    </row>
    <row r="44" spans="1:4" ht="23.25" customHeight="1" x14ac:dyDescent="0.3">
      <c r="A44" s="154"/>
      <c r="B44" s="142"/>
      <c r="C44" s="146"/>
      <c r="D44" s="146"/>
    </row>
    <row r="45" spans="1:4" ht="23.25" customHeight="1" x14ac:dyDescent="0.3">
      <c r="A45" s="154"/>
      <c r="B45" s="142"/>
      <c r="C45" s="146"/>
      <c r="D45" s="146"/>
    </row>
    <row r="46" spans="1:4" ht="23.25" customHeight="1" x14ac:dyDescent="0.3">
      <c r="A46" s="154"/>
      <c r="B46" s="142"/>
      <c r="C46" s="146"/>
      <c r="D46" s="146"/>
    </row>
  </sheetData>
  <mergeCells count="1">
    <mergeCell ref="A1:B1"/>
  </mergeCells>
  <printOptions gridLines="1" gridLinesSet="0"/>
  <pageMargins left="0.5" right="0.5" top="1" bottom="1" header="0.5" footer="0.5"/>
  <pageSetup paperSize="5" orientation="portrait" horizontalDpi="300" verticalDpi="300" r:id="rId1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="60" zoomScaleNormal="75" workbookViewId="0">
      <selection sqref="A1:C1"/>
    </sheetView>
  </sheetViews>
  <sheetFormatPr defaultRowHeight="15.75" customHeight="1" x14ac:dyDescent="0.2"/>
  <cols>
    <col min="1" max="1" width="11.42578125" style="24" customWidth="1"/>
    <col min="2" max="2" width="31.28515625" style="24" customWidth="1"/>
    <col min="3" max="4" width="11.7109375" style="25" customWidth="1"/>
    <col min="5" max="5" width="13.5703125" style="29" customWidth="1"/>
    <col min="6" max="7" width="11.7109375" style="30" customWidth="1"/>
    <col min="8" max="16384" width="9.140625" style="24"/>
  </cols>
  <sheetData>
    <row r="1" spans="1:7" ht="15.75" customHeight="1" x14ac:dyDescent="0.25">
      <c r="A1" s="208" t="s">
        <v>182</v>
      </c>
      <c r="B1" s="209"/>
      <c r="C1" s="202"/>
      <c r="D1" s="32"/>
      <c r="E1" s="50"/>
      <c r="F1" s="33"/>
      <c r="G1" s="33"/>
    </row>
    <row r="2" spans="1:7" ht="15.75" customHeight="1" x14ac:dyDescent="0.2">
      <c r="A2" s="34" t="s">
        <v>3</v>
      </c>
      <c r="B2" s="34" t="s">
        <v>4</v>
      </c>
      <c r="C2" s="35" t="s">
        <v>11</v>
      </c>
      <c r="D2" s="35" t="s">
        <v>20</v>
      </c>
      <c r="E2" s="47" t="s">
        <v>8</v>
      </c>
      <c r="F2" s="36" t="s">
        <v>173</v>
      </c>
      <c r="G2" s="36" t="s">
        <v>9</v>
      </c>
    </row>
    <row r="3" spans="1:7" ht="15.75" customHeight="1" x14ac:dyDescent="0.2">
      <c r="A3" s="34" t="s">
        <v>10</v>
      </c>
      <c r="B3" s="34"/>
      <c r="C3" s="35" t="s">
        <v>12</v>
      </c>
      <c r="D3" s="35" t="s">
        <v>11</v>
      </c>
      <c r="E3" s="47"/>
      <c r="F3" s="36" t="s">
        <v>125</v>
      </c>
      <c r="G3" s="36"/>
    </row>
    <row r="4" spans="1:7" ht="15.75" customHeight="1" x14ac:dyDescent="0.2">
      <c r="A4" s="37" t="s">
        <v>13</v>
      </c>
      <c r="B4" s="37"/>
      <c r="C4" s="32"/>
      <c r="D4" s="32"/>
      <c r="E4" s="50">
        <v>5092</v>
      </c>
      <c r="F4" s="33" t="s">
        <v>418</v>
      </c>
      <c r="G4" s="33"/>
    </row>
    <row r="5" spans="1:7" ht="15.75" customHeight="1" x14ac:dyDescent="0.2">
      <c r="A5" s="37">
        <v>2107001</v>
      </c>
      <c r="B5" s="37"/>
      <c r="C5" s="32"/>
      <c r="D5" s="32"/>
      <c r="E5" s="50">
        <f>+E4-D5</f>
        <v>5092</v>
      </c>
      <c r="F5" s="33"/>
      <c r="G5" s="33"/>
    </row>
    <row r="6" spans="1:7" ht="15.75" customHeight="1" x14ac:dyDescent="0.2">
      <c r="A6" s="37">
        <v>2107002</v>
      </c>
      <c r="B6" s="37"/>
      <c r="C6" s="32"/>
      <c r="D6" s="32"/>
      <c r="E6" s="50">
        <f t="shared" ref="E6:E29" si="0">+E5-D6</f>
        <v>5092</v>
      </c>
      <c r="F6" s="33"/>
      <c r="G6" s="33"/>
    </row>
    <row r="7" spans="1:7" ht="15.75" customHeight="1" x14ac:dyDescent="0.2">
      <c r="A7" s="37">
        <v>2107003</v>
      </c>
      <c r="B7" s="37"/>
      <c r="C7" s="32"/>
      <c r="D7" s="32"/>
      <c r="E7" s="50">
        <f t="shared" si="0"/>
        <v>5092</v>
      </c>
      <c r="F7" s="33"/>
      <c r="G7" s="33"/>
    </row>
    <row r="8" spans="1:7" ht="15.75" customHeight="1" x14ac:dyDescent="0.2">
      <c r="A8" s="37">
        <v>2107004</v>
      </c>
      <c r="B8" s="37"/>
      <c r="C8" s="32"/>
      <c r="D8" s="32"/>
      <c r="E8" s="50">
        <f t="shared" si="0"/>
        <v>5092</v>
      </c>
      <c r="F8" s="33"/>
      <c r="G8" s="33"/>
    </row>
    <row r="9" spans="1:7" ht="15.75" customHeight="1" x14ac:dyDescent="0.2">
      <c r="A9" s="37">
        <v>2107005</v>
      </c>
      <c r="B9" s="37"/>
      <c r="C9" s="32"/>
      <c r="D9" s="32"/>
      <c r="E9" s="50">
        <f t="shared" si="0"/>
        <v>5092</v>
      </c>
      <c r="F9" s="33"/>
      <c r="G9" s="33"/>
    </row>
    <row r="10" spans="1:7" ht="15.75" customHeight="1" x14ac:dyDescent="0.2">
      <c r="A10" s="37">
        <v>2107006</v>
      </c>
      <c r="B10" s="37"/>
      <c r="C10" s="32"/>
      <c r="D10" s="32"/>
      <c r="E10" s="50">
        <f t="shared" si="0"/>
        <v>5092</v>
      </c>
      <c r="F10" s="33"/>
      <c r="G10" s="33"/>
    </row>
    <row r="11" spans="1:7" ht="15.75" customHeight="1" x14ac:dyDescent="0.2">
      <c r="A11" s="37">
        <v>2107007</v>
      </c>
      <c r="B11" s="37"/>
      <c r="C11" s="32"/>
      <c r="D11" s="32"/>
      <c r="E11" s="50">
        <f t="shared" si="0"/>
        <v>5092</v>
      </c>
      <c r="F11" s="33"/>
      <c r="G11" s="33"/>
    </row>
    <row r="12" spans="1:7" ht="15.75" customHeight="1" x14ac:dyDescent="0.2">
      <c r="A12" s="37">
        <v>2107008</v>
      </c>
      <c r="B12" s="37"/>
      <c r="C12" s="32"/>
      <c r="D12" s="32"/>
      <c r="E12" s="50">
        <f t="shared" si="0"/>
        <v>5092</v>
      </c>
      <c r="F12" s="33"/>
      <c r="G12" s="33"/>
    </row>
    <row r="13" spans="1:7" ht="15.75" customHeight="1" x14ac:dyDescent="0.2">
      <c r="A13" s="37">
        <v>2107009</v>
      </c>
      <c r="B13" s="37"/>
      <c r="C13" s="32"/>
      <c r="D13" s="32"/>
      <c r="E13" s="50">
        <f t="shared" si="0"/>
        <v>5092</v>
      </c>
      <c r="F13" s="33"/>
      <c r="G13" s="33"/>
    </row>
    <row r="14" spans="1:7" ht="15.75" customHeight="1" x14ac:dyDescent="0.2">
      <c r="A14" s="37">
        <v>2107010</v>
      </c>
      <c r="B14" s="37"/>
      <c r="C14" s="32"/>
      <c r="D14" s="32"/>
      <c r="E14" s="50">
        <f t="shared" si="0"/>
        <v>5092</v>
      </c>
      <c r="F14" s="33"/>
      <c r="G14" s="33"/>
    </row>
    <row r="15" spans="1:7" ht="15.75" customHeight="1" x14ac:dyDescent="0.2">
      <c r="A15" s="37">
        <v>2107011</v>
      </c>
      <c r="B15" s="37"/>
      <c r="C15" s="32"/>
      <c r="D15" s="32"/>
      <c r="E15" s="50">
        <f t="shared" si="0"/>
        <v>5092</v>
      </c>
      <c r="F15" s="33"/>
      <c r="G15" s="33"/>
    </row>
    <row r="16" spans="1:7" ht="15.75" customHeight="1" x14ac:dyDescent="0.2">
      <c r="A16" s="37">
        <v>2107012</v>
      </c>
      <c r="B16" s="37"/>
      <c r="C16" s="32"/>
      <c r="D16" s="32"/>
      <c r="E16" s="50">
        <f t="shared" si="0"/>
        <v>5092</v>
      </c>
      <c r="F16" s="33"/>
      <c r="G16" s="33"/>
    </row>
    <row r="17" spans="1:7" ht="15.75" customHeight="1" x14ac:dyDescent="0.2">
      <c r="A17" s="37">
        <v>2107013</v>
      </c>
      <c r="B17" s="37"/>
      <c r="C17" s="32"/>
      <c r="D17" s="32"/>
      <c r="E17" s="50">
        <f t="shared" si="0"/>
        <v>5092</v>
      </c>
      <c r="F17" s="33"/>
      <c r="G17" s="33"/>
    </row>
    <row r="18" spans="1:7" ht="15.75" customHeight="1" x14ac:dyDescent="0.2">
      <c r="A18" s="37">
        <v>2107014</v>
      </c>
      <c r="B18" s="37"/>
      <c r="C18" s="32"/>
      <c r="D18" s="32"/>
      <c r="E18" s="50">
        <f t="shared" si="0"/>
        <v>5092</v>
      </c>
      <c r="F18" s="33"/>
      <c r="G18" s="33"/>
    </row>
    <row r="19" spans="1:7" ht="15.75" customHeight="1" x14ac:dyDescent="0.2">
      <c r="A19" s="37">
        <v>2107015</v>
      </c>
      <c r="B19" s="37"/>
      <c r="C19" s="32"/>
      <c r="D19" s="32"/>
      <c r="E19" s="50">
        <f t="shared" si="0"/>
        <v>5092</v>
      </c>
      <c r="F19" s="33"/>
      <c r="G19" s="33"/>
    </row>
    <row r="20" spans="1:7" ht="15.75" customHeight="1" x14ac:dyDescent="0.2">
      <c r="A20" s="37">
        <v>2107016</v>
      </c>
      <c r="B20" s="37"/>
      <c r="C20" s="32"/>
      <c r="D20" s="32"/>
      <c r="E20" s="50">
        <f t="shared" si="0"/>
        <v>5092</v>
      </c>
      <c r="F20" s="33"/>
      <c r="G20" s="33"/>
    </row>
    <row r="21" spans="1:7" ht="15.75" customHeight="1" x14ac:dyDescent="0.2">
      <c r="A21" s="37">
        <v>2107017</v>
      </c>
      <c r="B21" s="37"/>
      <c r="C21" s="32"/>
      <c r="D21" s="32"/>
      <c r="E21" s="50">
        <f t="shared" si="0"/>
        <v>5092</v>
      </c>
      <c r="F21" s="33"/>
      <c r="G21" s="33"/>
    </row>
    <row r="22" spans="1:7" ht="15.75" customHeight="1" x14ac:dyDescent="0.2">
      <c r="A22" s="37">
        <v>2107018</v>
      </c>
      <c r="B22" s="37"/>
      <c r="C22" s="32"/>
      <c r="D22" s="32"/>
      <c r="E22" s="50">
        <f t="shared" si="0"/>
        <v>5092</v>
      </c>
      <c r="F22" s="33"/>
      <c r="G22" s="33"/>
    </row>
    <row r="23" spans="1:7" ht="15.75" customHeight="1" x14ac:dyDescent="0.2">
      <c r="A23" s="37">
        <v>2107019</v>
      </c>
      <c r="B23" s="37"/>
      <c r="C23" s="32"/>
      <c r="D23" s="32"/>
      <c r="E23" s="50">
        <f t="shared" si="0"/>
        <v>5092</v>
      </c>
      <c r="F23" s="33"/>
      <c r="G23" s="33"/>
    </row>
    <row r="24" spans="1:7" ht="15.75" customHeight="1" x14ac:dyDescent="0.2">
      <c r="A24" s="37">
        <v>2107020</v>
      </c>
      <c r="B24" s="37"/>
      <c r="C24" s="32"/>
      <c r="D24" s="32"/>
      <c r="E24" s="50">
        <f t="shared" si="0"/>
        <v>5092</v>
      </c>
      <c r="F24" s="33"/>
      <c r="G24" s="33"/>
    </row>
    <row r="25" spans="1:7" ht="15.75" customHeight="1" x14ac:dyDescent="0.2">
      <c r="A25" s="37">
        <v>2107021</v>
      </c>
      <c r="B25" s="37"/>
      <c r="C25" s="32"/>
      <c r="D25" s="32"/>
      <c r="E25" s="50">
        <f t="shared" si="0"/>
        <v>5092</v>
      </c>
      <c r="F25" s="33"/>
      <c r="G25" s="33"/>
    </row>
    <row r="26" spans="1:7" ht="15.75" customHeight="1" x14ac:dyDescent="0.2">
      <c r="A26" s="37">
        <v>2107022</v>
      </c>
      <c r="B26" s="37"/>
      <c r="C26" s="32"/>
      <c r="D26" s="32"/>
      <c r="E26" s="50">
        <f t="shared" si="0"/>
        <v>5092</v>
      </c>
      <c r="F26" s="33"/>
      <c r="G26" s="33"/>
    </row>
    <row r="27" spans="1:7" ht="15.75" customHeight="1" x14ac:dyDescent="0.2">
      <c r="A27" s="37">
        <v>2107023</v>
      </c>
      <c r="B27" s="37"/>
      <c r="C27" s="32"/>
      <c r="D27" s="32"/>
      <c r="E27" s="50">
        <f t="shared" si="0"/>
        <v>5092</v>
      </c>
      <c r="F27" s="33"/>
      <c r="G27" s="33"/>
    </row>
    <row r="28" spans="1:7" ht="15.75" customHeight="1" x14ac:dyDescent="0.2">
      <c r="A28" s="37">
        <v>2107024</v>
      </c>
      <c r="B28" s="37"/>
      <c r="C28" s="32"/>
      <c r="D28" s="32"/>
      <c r="E28" s="50">
        <f t="shared" si="0"/>
        <v>5092</v>
      </c>
      <c r="F28" s="33"/>
      <c r="G28" s="33"/>
    </row>
    <row r="29" spans="1:7" ht="15.75" customHeight="1" x14ac:dyDescent="0.2">
      <c r="A29" s="37">
        <v>2107025</v>
      </c>
      <c r="B29" s="37"/>
      <c r="C29" s="32"/>
      <c r="D29" s="32"/>
      <c r="E29" s="50">
        <f t="shared" si="0"/>
        <v>5092</v>
      </c>
      <c r="F29" s="33"/>
      <c r="G29" s="33"/>
    </row>
    <row r="30" spans="1:7" ht="15.75" customHeight="1" x14ac:dyDescent="0.2">
      <c r="A30" s="37"/>
      <c r="B30" s="37"/>
      <c r="C30" s="32"/>
      <c r="D30" s="32"/>
      <c r="E30" s="50"/>
      <c r="F30" s="33"/>
      <c r="G30" s="33"/>
    </row>
    <row r="31" spans="1:7" ht="15.75" customHeight="1" x14ac:dyDescent="0.2">
      <c r="A31" s="37"/>
      <c r="B31" s="37"/>
      <c r="C31" s="32"/>
      <c r="D31" s="32"/>
      <c r="E31" s="50"/>
      <c r="F31" s="33"/>
      <c r="G31" s="33"/>
    </row>
    <row r="32" spans="1:7" ht="15.75" customHeight="1" x14ac:dyDescent="0.2">
      <c r="A32" s="37"/>
      <c r="B32" s="37"/>
      <c r="C32" s="32"/>
      <c r="D32" s="32"/>
      <c r="E32" s="50"/>
      <c r="F32" s="33"/>
      <c r="G32" s="33"/>
    </row>
    <row r="33" spans="1:7" ht="15.75" customHeight="1" x14ac:dyDescent="0.2">
      <c r="A33" s="37"/>
      <c r="B33" s="37"/>
      <c r="C33" s="32"/>
      <c r="D33" s="32"/>
      <c r="E33" s="50"/>
      <c r="F33" s="33"/>
      <c r="G33" s="33"/>
    </row>
    <row r="34" spans="1:7" ht="15.75" customHeight="1" x14ac:dyDescent="0.2">
      <c r="A34" s="37"/>
      <c r="B34" s="37"/>
      <c r="C34" s="32"/>
      <c r="D34" s="32"/>
      <c r="E34" s="50"/>
      <c r="F34" s="33"/>
      <c r="G34" s="33"/>
    </row>
    <row r="35" spans="1:7" ht="15.75" customHeight="1" x14ac:dyDescent="0.2">
      <c r="A35" s="37"/>
      <c r="B35" s="37"/>
      <c r="C35" s="32"/>
      <c r="D35" s="32"/>
      <c r="E35" s="50"/>
      <c r="F35" s="33"/>
      <c r="G35" s="33"/>
    </row>
    <row r="36" spans="1:7" ht="15.75" customHeight="1" x14ac:dyDescent="0.2">
      <c r="A36" s="37"/>
      <c r="B36" s="37"/>
      <c r="C36" s="32"/>
      <c r="D36" s="32"/>
      <c r="E36" s="50"/>
      <c r="F36" s="33"/>
      <c r="G36" s="33"/>
    </row>
    <row r="37" spans="1:7" ht="15.75" customHeight="1" x14ac:dyDescent="0.2">
      <c r="A37" s="37"/>
      <c r="B37" s="37"/>
      <c r="C37" s="32"/>
      <c r="D37" s="32"/>
      <c r="E37" s="50"/>
      <c r="F37" s="33"/>
      <c r="G37" s="33"/>
    </row>
    <row r="38" spans="1:7" ht="15.75" customHeight="1" x14ac:dyDescent="0.2">
      <c r="A38" s="37"/>
      <c r="B38" s="37"/>
      <c r="C38" s="32"/>
      <c r="D38" s="32"/>
      <c r="E38" s="50"/>
      <c r="F38" s="33"/>
      <c r="G38" s="33"/>
    </row>
    <row r="39" spans="1:7" ht="15.75" customHeight="1" x14ac:dyDescent="0.2">
      <c r="A39" s="37"/>
      <c r="B39" s="37"/>
      <c r="C39" s="32"/>
      <c r="D39" s="32"/>
      <c r="E39" s="50"/>
      <c r="F39" s="33"/>
      <c r="G39" s="33"/>
    </row>
    <row r="40" spans="1:7" ht="15.75" customHeight="1" x14ac:dyDescent="0.2">
      <c r="A40" s="37"/>
      <c r="B40" s="37"/>
      <c r="C40" s="32"/>
      <c r="D40" s="32"/>
      <c r="E40" s="50"/>
      <c r="F40" s="33"/>
      <c r="G40" s="33"/>
    </row>
    <row r="41" spans="1:7" ht="15.75" customHeight="1" x14ac:dyDescent="0.2">
      <c r="A41" s="37"/>
      <c r="B41" s="37"/>
      <c r="C41" s="32"/>
      <c r="D41" s="32"/>
      <c r="E41" s="50"/>
      <c r="F41" s="33"/>
      <c r="G41" s="33"/>
    </row>
    <row r="42" spans="1:7" ht="15.75" customHeight="1" x14ac:dyDescent="0.2">
      <c r="A42" s="37"/>
      <c r="B42" s="37"/>
      <c r="C42" s="32"/>
      <c r="D42" s="32"/>
      <c r="E42" s="50"/>
      <c r="F42" s="33"/>
      <c r="G42" s="33"/>
    </row>
  </sheetData>
  <mergeCells count="1">
    <mergeCell ref="A1:C1"/>
  </mergeCells>
  <printOptions gridLines="1" gridLinesSet="0"/>
  <pageMargins left="0.25" right="0.25" top="1" bottom="1" header="0.5" footer="0.5"/>
  <pageSetup orientation="portrait" horizontalDpi="300" verticalDpi="300" r:id="rId1"/>
  <headerFooter alignWithMargins="0">
    <oddHeader>&amp;C07 Comm. Equip. Maint.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view="pageBreakPreview" zoomScale="60" zoomScaleNormal="75" workbookViewId="0">
      <selection sqref="A1:C1"/>
    </sheetView>
  </sheetViews>
  <sheetFormatPr defaultRowHeight="23.25" customHeight="1" x14ac:dyDescent="0.3"/>
  <cols>
    <col min="1" max="1" width="15.7109375" style="138" customWidth="1"/>
    <col min="2" max="2" width="31.28515625" style="138" customWidth="1"/>
    <col min="3" max="3" width="20" style="156" customWidth="1"/>
    <col min="4" max="4" width="23.5703125" style="147" customWidth="1"/>
    <col min="5" max="16384" width="9.140625" style="138"/>
  </cols>
  <sheetData>
    <row r="1" spans="1:4" ht="23.25" customHeight="1" x14ac:dyDescent="0.3">
      <c r="A1" s="210" t="s">
        <v>182</v>
      </c>
      <c r="B1" s="211"/>
      <c r="C1" s="212"/>
      <c r="D1" s="144"/>
    </row>
    <row r="2" spans="1:4" ht="23.25" customHeight="1" x14ac:dyDescent="0.3">
      <c r="A2" s="139"/>
      <c r="B2" s="139" t="s">
        <v>4</v>
      </c>
      <c r="C2" s="151"/>
      <c r="D2" s="145" t="s">
        <v>8</v>
      </c>
    </row>
    <row r="3" spans="1:4" ht="23.25" customHeight="1" x14ac:dyDescent="0.3">
      <c r="A3" s="139"/>
      <c r="B3" s="165" t="s">
        <v>81</v>
      </c>
      <c r="C3" s="151">
        <v>563</v>
      </c>
      <c r="D3" s="145">
        <v>366</v>
      </c>
    </row>
    <row r="4" spans="1:4" ht="23.25" customHeight="1" x14ac:dyDescent="0.3">
      <c r="A4" s="141" t="s">
        <v>494</v>
      </c>
      <c r="B4" s="141" t="s">
        <v>40</v>
      </c>
      <c r="C4" s="150">
        <v>254</v>
      </c>
      <c r="D4" s="145">
        <v>366</v>
      </c>
    </row>
    <row r="5" spans="1:4" ht="23.25" customHeight="1" x14ac:dyDescent="0.3">
      <c r="A5" s="141"/>
      <c r="B5" s="141" t="s">
        <v>41</v>
      </c>
      <c r="C5" s="150">
        <v>77</v>
      </c>
      <c r="D5" s="145">
        <v>366</v>
      </c>
    </row>
    <row r="6" spans="1:4" ht="23.25" customHeight="1" x14ac:dyDescent="0.3">
      <c r="A6" s="141"/>
      <c r="B6" s="141" t="s">
        <v>42</v>
      </c>
      <c r="C6" s="150">
        <v>0</v>
      </c>
      <c r="D6" s="145">
        <v>366</v>
      </c>
    </row>
    <row r="7" spans="1:4" ht="23.25" customHeight="1" x14ac:dyDescent="0.3">
      <c r="A7" s="141"/>
      <c r="B7" s="141" t="s">
        <v>43</v>
      </c>
      <c r="C7" s="150">
        <v>619</v>
      </c>
      <c r="D7" s="145">
        <v>366</v>
      </c>
    </row>
    <row r="8" spans="1:4" ht="23.25" customHeight="1" x14ac:dyDescent="0.3">
      <c r="A8" s="141"/>
      <c r="B8" s="141" t="s">
        <v>44</v>
      </c>
      <c r="C8" s="150">
        <v>1170</v>
      </c>
      <c r="D8" s="145">
        <v>366</v>
      </c>
    </row>
    <row r="9" spans="1:4" ht="23.25" customHeight="1" x14ac:dyDescent="0.3">
      <c r="A9" s="141"/>
      <c r="B9" s="141" t="s">
        <v>45</v>
      </c>
      <c r="C9" s="150">
        <v>1480</v>
      </c>
      <c r="D9" s="145">
        <v>366</v>
      </c>
    </row>
    <row r="10" spans="1:4" ht="23.25" customHeight="1" x14ac:dyDescent="0.3">
      <c r="A10" s="141"/>
      <c r="B10" s="141" t="s">
        <v>179</v>
      </c>
      <c r="C10" s="150">
        <v>-1230</v>
      </c>
      <c r="D10" s="145">
        <v>366</v>
      </c>
    </row>
    <row r="11" spans="1:4" ht="23.25" customHeight="1" x14ac:dyDescent="0.3">
      <c r="A11" s="141"/>
      <c r="B11" s="141" t="s">
        <v>46</v>
      </c>
      <c r="C11" s="150">
        <v>366</v>
      </c>
      <c r="D11" s="145">
        <v>366</v>
      </c>
    </row>
    <row r="12" spans="1:4" ht="23.25" customHeight="1" x14ac:dyDescent="0.3">
      <c r="A12" s="141"/>
      <c r="B12" s="141" t="s">
        <v>47</v>
      </c>
      <c r="C12" s="150">
        <v>366</v>
      </c>
      <c r="D12" s="145">
        <v>366</v>
      </c>
    </row>
    <row r="13" spans="1:4" ht="23.25" customHeight="1" x14ac:dyDescent="0.3">
      <c r="A13" s="141"/>
      <c r="B13" s="141" t="s">
        <v>48</v>
      </c>
      <c r="C13" s="150">
        <v>366</v>
      </c>
      <c r="D13" s="145">
        <v>366</v>
      </c>
    </row>
    <row r="14" spans="1:4" ht="23.25" customHeight="1" x14ac:dyDescent="0.3">
      <c r="A14" s="141"/>
      <c r="B14" s="141" t="s">
        <v>495</v>
      </c>
      <c r="C14" s="150">
        <v>366</v>
      </c>
      <c r="D14" s="145">
        <v>366</v>
      </c>
    </row>
    <row r="15" spans="1:4" ht="23.25" customHeight="1" x14ac:dyDescent="0.3">
      <c r="A15" s="141"/>
      <c r="B15" s="141"/>
      <c r="C15" s="150"/>
      <c r="D15" s="144"/>
    </row>
    <row r="16" spans="1:4" ht="23.25" customHeight="1" x14ac:dyDescent="0.3">
      <c r="A16" s="141"/>
      <c r="B16" s="141"/>
      <c r="C16" s="150"/>
      <c r="D16" s="144"/>
    </row>
    <row r="17" spans="1:4" ht="23.25" customHeight="1" x14ac:dyDescent="0.3">
      <c r="A17" s="141"/>
      <c r="B17" s="141" t="s">
        <v>496</v>
      </c>
      <c r="C17" s="150">
        <f>SUM(C3:C16)</f>
        <v>4397</v>
      </c>
      <c r="D17" s="144">
        <f>SUM(D3:D16)</f>
        <v>4392</v>
      </c>
    </row>
    <row r="18" spans="1:4" ht="23.25" customHeight="1" x14ac:dyDescent="0.3">
      <c r="A18" s="141"/>
      <c r="B18" s="141" t="s">
        <v>498</v>
      </c>
      <c r="C18" s="150"/>
      <c r="D18" s="144">
        <v>659</v>
      </c>
    </row>
    <row r="19" spans="1:4" ht="23.25" customHeight="1" x14ac:dyDescent="0.3">
      <c r="A19" s="141"/>
      <c r="B19" s="141" t="s">
        <v>18</v>
      </c>
      <c r="C19" s="150">
        <v>4397</v>
      </c>
      <c r="D19" s="144">
        <f>SUM(D17:D18)</f>
        <v>5051</v>
      </c>
    </row>
    <row r="20" spans="1:4" ht="23.25" customHeight="1" x14ac:dyDescent="0.3">
      <c r="A20" s="141"/>
      <c r="B20" s="141"/>
      <c r="C20" s="150"/>
      <c r="D20" s="144"/>
    </row>
    <row r="21" spans="1:4" ht="23.25" customHeight="1" x14ac:dyDescent="0.3">
      <c r="A21" s="141"/>
      <c r="B21" s="141"/>
      <c r="C21" s="150"/>
      <c r="D21" s="144"/>
    </row>
    <row r="22" spans="1:4" ht="23.25" customHeight="1" x14ac:dyDescent="0.3">
      <c r="A22" s="141"/>
      <c r="B22" s="141"/>
      <c r="C22" s="150"/>
      <c r="D22" s="144"/>
    </row>
    <row r="23" spans="1:4" ht="23.25" customHeight="1" x14ac:dyDescent="0.3">
      <c r="A23" s="141"/>
      <c r="B23" s="141"/>
      <c r="C23" s="150"/>
      <c r="D23" s="144"/>
    </row>
    <row r="24" spans="1:4" ht="23.25" customHeight="1" x14ac:dyDescent="0.3">
      <c r="A24" s="141"/>
      <c r="B24" s="141"/>
      <c r="C24" s="150"/>
      <c r="D24" s="144"/>
    </row>
    <row r="25" spans="1:4" ht="23.25" customHeight="1" x14ac:dyDescent="0.3">
      <c r="A25" s="141"/>
      <c r="B25" s="141"/>
      <c r="C25" s="150"/>
      <c r="D25" s="144"/>
    </row>
    <row r="26" spans="1:4" ht="23.25" customHeight="1" x14ac:dyDescent="0.3">
      <c r="A26" s="141"/>
      <c r="B26" s="141"/>
      <c r="C26" s="150"/>
      <c r="D26" s="144"/>
    </row>
    <row r="27" spans="1:4" ht="23.25" customHeight="1" x14ac:dyDescent="0.3">
      <c r="A27" s="141"/>
      <c r="B27" s="141"/>
      <c r="C27" s="150"/>
      <c r="D27" s="144"/>
    </row>
    <row r="28" spans="1:4" ht="23.25" customHeight="1" x14ac:dyDescent="0.3">
      <c r="A28" s="141"/>
      <c r="B28" s="141"/>
      <c r="C28" s="150"/>
      <c r="D28" s="144"/>
    </row>
    <row r="29" spans="1:4" ht="23.25" customHeight="1" x14ac:dyDescent="0.3">
      <c r="A29" s="141"/>
      <c r="B29" s="141"/>
      <c r="C29" s="150"/>
      <c r="D29" s="144"/>
    </row>
    <row r="30" spans="1:4" ht="23.25" customHeight="1" x14ac:dyDescent="0.3">
      <c r="A30" s="141"/>
      <c r="B30" s="141"/>
      <c r="C30" s="150"/>
      <c r="D30" s="144"/>
    </row>
    <row r="31" spans="1:4" ht="23.25" customHeight="1" x14ac:dyDescent="0.3">
      <c r="A31" s="141"/>
      <c r="B31" s="141"/>
      <c r="C31" s="150"/>
      <c r="D31" s="144"/>
    </row>
    <row r="32" spans="1:4" ht="23.25" customHeight="1" x14ac:dyDescent="0.3">
      <c r="A32" s="141"/>
      <c r="B32" s="141"/>
      <c r="C32" s="150"/>
      <c r="D32" s="144"/>
    </row>
    <row r="33" spans="1:4" ht="23.25" customHeight="1" x14ac:dyDescent="0.3">
      <c r="A33" s="141"/>
      <c r="B33" s="141"/>
      <c r="C33" s="150"/>
      <c r="D33" s="144"/>
    </row>
    <row r="34" spans="1:4" ht="23.25" customHeight="1" x14ac:dyDescent="0.3">
      <c r="A34" s="141"/>
      <c r="B34" s="141"/>
      <c r="C34" s="150"/>
      <c r="D34" s="144"/>
    </row>
    <row r="35" spans="1:4" ht="23.25" customHeight="1" x14ac:dyDescent="0.3">
      <c r="A35" s="141"/>
      <c r="B35" s="141"/>
      <c r="C35" s="150"/>
      <c r="D35" s="144"/>
    </row>
    <row r="36" spans="1:4" ht="23.25" customHeight="1" x14ac:dyDescent="0.3">
      <c r="A36" s="141"/>
      <c r="B36" s="141"/>
      <c r="C36" s="150"/>
      <c r="D36" s="144"/>
    </row>
    <row r="37" spans="1:4" ht="23.25" customHeight="1" x14ac:dyDescent="0.3">
      <c r="A37" s="141"/>
      <c r="B37" s="141"/>
      <c r="C37" s="150"/>
      <c r="D37" s="144"/>
    </row>
    <row r="38" spans="1:4" ht="23.25" customHeight="1" x14ac:dyDescent="0.3">
      <c r="A38" s="141"/>
      <c r="B38" s="141"/>
      <c r="C38" s="150"/>
      <c r="D38" s="144"/>
    </row>
    <row r="39" spans="1:4" ht="23.25" customHeight="1" x14ac:dyDescent="0.3">
      <c r="A39" s="141"/>
      <c r="B39" s="141"/>
      <c r="C39" s="150"/>
      <c r="D39" s="144"/>
    </row>
    <row r="40" spans="1:4" ht="23.25" customHeight="1" x14ac:dyDescent="0.3">
      <c r="A40" s="141"/>
      <c r="B40" s="141"/>
      <c r="C40" s="150"/>
      <c r="D40" s="144"/>
    </row>
    <row r="41" spans="1:4" ht="23.25" customHeight="1" x14ac:dyDescent="0.3">
      <c r="A41" s="141"/>
      <c r="B41" s="141"/>
      <c r="C41" s="150"/>
      <c r="D41" s="144"/>
    </row>
    <row r="42" spans="1:4" ht="23.25" customHeight="1" x14ac:dyDescent="0.3">
      <c r="A42" s="141"/>
      <c r="B42" s="141"/>
      <c r="C42" s="150"/>
      <c r="D42" s="144"/>
    </row>
  </sheetData>
  <mergeCells count="1">
    <mergeCell ref="A1:C1"/>
  </mergeCells>
  <printOptions gridLines="1" gridLinesSet="0"/>
  <pageMargins left="0.25" right="0.25" top="1" bottom="1" header="0.5" footer="0.5"/>
  <pageSetup paperSize="5" orientation="portrait" horizontalDpi="300" verticalDpi="300" r:id="rId1"/>
  <headerFooter alignWithMargins="0">
    <oddHeader>&amp;C07 Comm. Equip. Maint.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75" zoomScaleNormal="75" workbookViewId="0">
      <selection sqref="A1:B1"/>
    </sheetView>
  </sheetViews>
  <sheetFormatPr defaultRowHeight="15" x14ac:dyDescent="0.2"/>
  <cols>
    <col min="1" max="1" width="10.28515625" style="24" bestFit="1" customWidth="1"/>
    <col min="2" max="2" width="33.42578125" style="24" customWidth="1"/>
    <col min="3" max="3" width="9.42578125" style="25" customWidth="1"/>
    <col min="4" max="4" width="12.5703125" style="25" bestFit="1" customWidth="1"/>
    <col min="5" max="5" width="9.42578125" style="30" bestFit="1" customWidth="1"/>
    <col min="6" max="6" width="7.7109375" style="30" bestFit="1" customWidth="1"/>
    <col min="7" max="16384" width="9.140625" style="24"/>
  </cols>
  <sheetData>
    <row r="1" spans="1:6" ht="15.75" x14ac:dyDescent="0.25">
      <c r="A1" s="196" t="s">
        <v>183</v>
      </c>
      <c r="B1" s="200"/>
      <c r="C1" s="32"/>
      <c r="D1" s="32"/>
      <c r="E1" s="33"/>
      <c r="F1" s="33"/>
    </row>
    <row r="2" spans="1:6" x14ac:dyDescent="0.2">
      <c r="A2" s="34" t="s">
        <v>3</v>
      </c>
      <c r="B2" s="34" t="s">
        <v>4</v>
      </c>
      <c r="C2" s="35" t="s">
        <v>11</v>
      </c>
      <c r="D2" s="35" t="s">
        <v>8</v>
      </c>
      <c r="E2" s="36" t="s">
        <v>173</v>
      </c>
      <c r="F2" s="36" t="s">
        <v>9</v>
      </c>
    </row>
    <row r="3" spans="1:6" x14ac:dyDescent="0.2">
      <c r="A3" s="34" t="s">
        <v>10</v>
      </c>
      <c r="B3" s="34"/>
      <c r="C3" s="35"/>
      <c r="D3" s="35"/>
      <c r="E3" s="36" t="s">
        <v>125</v>
      </c>
      <c r="F3" s="36"/>
    </row>
    <row r="4" spans="1:6" x14ac:dyDescent="0.2">
      <c r="A4" s="37" t="s">
        <v>13</v>
      </c>
      <c r="B4" s="33" t="s">
        <v>419</v>
      </c>
      <c r="C4" s="32"/>
      <c r="D4" s="32">
        <v>2477</v>
      </c>
      <c r="F4" s="33"/>
    </row>
    <row r="5" spans="1:6" x14ac:dyDescent="0.2">
      <c r="A5" s="37">
        <v>2108001</v>
      </c>
      <c r="B5" s="37"/>
      <c r="C5" s="32"/>
      <c r="D5" s="32">
        <v>2477</v>
      </c>
      <c r="E5" s="33"/>
      <c r="F5" s="33"/>
    </row>
    <row r="6" spans="1:6" x14ac:dyDescent="0.2">
      <c r="A6" s="37">
        <v>2108002</v>
      </c>
      <c r="B6" s="37"/>
      <c r="C6" s="32"/>
      <c r="D6" s="32">
        <v>2477</v>
      </c>
      <c r="E6" s="33"/>
      <c r="F6" s="33"/>
    </row>
    <row r="7" spans="1:6" x14ac:dyDescent="0.2">
      <c r="A7" s="37">
        <v>2108003</v>
      </c>
      <c r="B7" s="37"/>
      <c r="C7" s="32"/>
      <c r="D7" s="32">
        <v>2477</v>
      </c>
      <c r="E7" s="33"/>
      <c r="F7" s="33"/>
    </row>
    <row r="8" spans="1:6" x14ac:dyDescent="0.2">
      <c r="A8" s="37">
        <v>2108004</v>
      </c>
      <c r="B8" s="37"/>
      <c r="C8" s="32"/>
      <c r="D8" s="32">
        <v>2477</v>
      </c>
      <c r="E8" s="33"/>
      <c r="F8" s="33"/>
    </row>
    <row r="9" spans="1:6" x14ac:dyDescent="0.2">
      <c r="A9" s="37">
        <v>2108005</v>
      </c>
      <c r="B9" s="37"/>
      <c r="C9" s="32"/>
      <c r="D9" s="32">
        <v>2477</v>
      </c>
      <c r="E9" s="33"/>
      <c r="F9" s="33"/>
    </row>
    <row r="10" spans="1:6" x14ac:dyDescent="0.2">
      <c r="A10" s="37">
        <v>2108006</v>
      </c>
      <c r="B10" s="37"/>
      <c r="C10" s="32"/>
      <c r="D10" s="32">
        <v>2477</v>
      </c>
      <c r="E10" s="33"/>
      <c r="F10" s="33"/>
    </row>
    <row r="11" spans="1:6" x14ac:dyDescent="0.2">
      <c r="A11" s="37">
        <v>2108007</v>
      </c>
      <c r="B11" s="37"/>
      <c r="C11" s="32"/>
      <c r="D11" s="32">
        <v>2477</v>
      </c>
      <c r="E11" s="33"/>
      <c r="F11" s="33"/>
    </row>
    <row r="12" spans="1:6" x14ac:dyDescent="0.2">
      <c r="A12" s="37">
        <v>2108008</v>
      </c>
      <c r="B12" s="37"/>
      <c r="C12" s="32"/>
      <c r="D12" s="32">
        <v>2477</v>
      </c>
      <c r="E12" s="33"/>
      <c r="F12" s="33"/>
    </row>
    <row r="13" spans="1:6" x14ac:dyDescent="0.2">
      <c r="A13" s="37">
        <v>2108009</v>
      </c>
      <c r="B13" s="37"/>
      <c r="C13" s="32"/>
      <c r="D13" s="32">
        <v>2477</v>
      </c>
      <c r="E13" s="33"/>
      <c r="F13" s="33"/>
    </row>
    <row r="14" spans="1:6" x14ac:dyDescent="0.2">
      <c r="A14" s="37">
        <v>2108010</v>
      </c>
      <c r="B14" s="37"/>
      <c r="C14" s="32"/>
      <c r="D14" s="32">
        <v>2477</v>
      </c>
      <c r="E14" s="33"/>
      <c r="F14" s="33"/>
    </row>
    <row r="15" spans="1:6" x14ac:dyDescent="0.2">
      <c r="A15" s="37">
        <v>2108011</v>
      </c>
      <c r="B15" s="37"/>
      <c r="C15" s="32"/>
      <c r="D15" s="32">
        <v>2477</v>
      </c>
      <c r="E15" s="33"/>
      <c r="F15" s="33"/>
    </row>
    <row r="16" spans="1:6" x14ac:dyDescent="0.2">
      <c r="A16" s="37">
        <v>2108012</v>
      </c>
      <c r="B16" s="37"/>
      <c r="C16" s="32"/>
      <c r="D16" s="32">
        <v>2477</v>
      </c>
      <c r="E16" s="33"/>
      <c r="F16" s="33"/>
    </row>
    <row r="17" spans="1:6" x14ac:dyDescent="0.2">
      <c r="A17" s="37">
        <v>2108013</v>
      </c>
      <c r="B17" s="37"/>
      <c r="C17" s="32"/>
      <c r="D17" s="32">
        <v>2477</v>
      </c>
      <c r="E17" s="33"/>
      <c r="F17" s="33"/>
    </row>
    <row r="18" spans="1:6" x14ac:dyDescent="0.2">
      <c r="A18" s="37">
        <v>2108014</v>
      </c>
      <c r="B18" s="37"/>
      <c r="C18" s="32"/>
      <c r="D18" s="32">
        <v>2477</v>
      </c>
      <c r="E18" s="33"/>
      <c r="F18" s="33"/>
    </row>
    <row r="19" spans="1:6" x14ac:dyDescent="0.2">
      <c r="A19" s="37">
        <v>2108015</v>
      </c>
      <c r="B19" s="37"/>
      <c r="C19" s="32"/>
      <c r="D19" s="32">
        <v>2477</v>
      </c>
      <c r="E19" s="33"/>
      <c r="F19" s="33"/>
    </row>
    <row r="20" spans="1:6" x14ac:dyDescent="0.2">
      <c r="A20" s="37">
        <v>2108016</v>
      </c>
      <c r="B20" s="37"/>
      <c r="C20" s="32"/>
      <c r="D20" s="32">
        <v>2477</v>
      </c>
      <c r="E20" s="33"/>
      <c r="F20" s="33"/>
    </row>
    <row r="21" spans="1:6" x14ac:dyDescent="0.2">
      <c r="A21" s="37">
        <v>2108017</v>
      </c>
      <c r="B21" s="37"/>
      <c r="C21" s="32"/>
      <c r="D21" s="32">
        <v>2477</v>
      </c>
      <c r="E21" s="33"/>
      <c r="F21" s="33"/>
    </row>
    <row r="22" spans="1:6" x14ac:dyDescent="0.2">
      <c r="A22" s="37">
        <v>2108018</v>
      </c>
      <c r="B22" s="37"/>
      <c r="C22" s="32"/>
      <c r="D22" s="32">
        <v>2477</v>
      </c>
      <c r="E22" s="33"/>
      <c r="F22" s="33"/>
    </row>
    <row r="23" spans="1:6" x14ac:dyDescent="0.2">
      <c r="A23" s="37">
        <v>2108019</v>
      </c>
      <c r="B23" s="37"/>
      <c r="C23" s="32"/>
      <c r="D23" s="32">
        <v>2477</v>
      </c>
      <c r="E23" s="33"/>
      <c r="F23" s="33"/>
    </row>
    <row r="24" spans="1:6" x14ac:dyDescent="0.2">
      <c r="A24" s="37">
        <v>2108020</v>
      </c>
      <c r="B24" s="37"/>
      <c r="C24" s="32"/>
      <c r="D24" s="32">
        <v>2477</v>
      </c>
      <c r="E24" s="33"/>
      <c r="F24" s="33"/>
    </row>
    <row r="25" spans="1:6" x14ac:dyDescent="0.2">
      <c r="A25" s="37">
        <v>2108021</v>
      </c>
      <c r="B25" s="37"/>
      <c r="C25" s="32"/>
      <c r="D25" s="32">
        <v>2477</v>
      </c>
      <c r="E25" s="33"/>
      <c r="F25" s="33"/>
    </row>
    <row r="26" spans="1:6" x14ac:dyDescent="0.2">
      <c r="A26" s="37">
        <v>2108022</v>
      </c>
      <c r="B26" s="37"/>
      <c r="C26" s="32"/>
      <c r="D26" s="32">
        <v>2477</v>
      </c>
      <c r="E26" s="33"/>
      <c r="F26" s="33"/>
    </row>
    <row r="27" spans="1:6" x14ac:dyDescent="0.2">
      <c r="A27" s="37">
        <v>2108023</v>
      </c>
      <c r="B27" s="37"/>
      <c r="C27" s="32"/>
      <c r="D27" s="32">
        <v>2477</v>
      </c>
      <c r="E27" s="33"/>
      <c r="F27" s="33"/>
    </row>
    <row r="28" spans="1:6" x14ac:dyDescent="0.2">
      <c r="A28" s="37">
        <v>2108024</v>
      </c>
      <c r="B28" s="37"/>
      <c r="C28" s="32"/>
      <c r="D28" s="32">
        <v>2477</v>
      </c>
      <c r="E28" s="33" t="s">
        <v>121</v>
      </c>
      <c r="F28" s="33"/>
    </row>
    <row r="29" spans="1:6" x14ac:dyDescent="0.2">
      <c r="A29" s="37">
        <v>2108025</v>
      </c>
      <c r="B29" s="37"/>
      <c r="C29" s="32"/>
      <c r="D29" s="32">
        <v>2477</v>
      </c>
      <c r="E29" s="33"/>
      <c r="F29" s="33"/>
    </row>
    <row r="30" spans="1:6" x14ac:dyDescent="0.2">
      <c r="A30" s="37">
        <v>2108026</v>
      </c>
      <c r="B30" s="37"/>
      <c r="C30" s="32"/>
      <c r="D30" s="32">
        <v>2477</v>
      </c>
      <c r="E30" s="33"/>
      <c r="F30" s="33"/>
    </row>
    <row r="31" spans="1:6" x14ac:dyDescent="0.2">
      <c r="A31" s="37">
        <v>2108027</v>
      </c>
      <c r="B31" s="37"/>
      <c r="C31" s="32"/>
      <c r="D31" s="32">
        <v>2477</v>
      </c>
      <c r="E31" s="33"/>
      <c r="F31" s="33"/>
    </row>
    <row r="32" spans="1:6" x14ac:dyDescent="0.2">
      <c r="A32" s="37">
        <v>2108028</v>
      </c>
      <c r="B32" s="37"/>
      <c r="C32" s="32"/>
      <c r="D32" s="32">
        <v>2477</v>
      </c>
      <c r="E32" s="33"/>
      <c r="F32" s="33"/>
    </row>
    <row r="33" spans="1:6" x14ac:dyDescent="0.2">
      <c r="A33" s="37">
        <v>2108029</v>
      </c>
      <c r="B33" s="37"/>
      <c r="C33" s="32"/>
      <c r="D33" s="32">
        <v>2477</v>
      </c>
      <c r="E33" s="33"/>
      <c r="F33" s="33"/>
    </row>
    <row r="34" spans="1:6" x14ac:dyDescent="0.2">
      <c r="A34" s="37">
        <v>2108030</v>
      </c>
      <c r="B34" s="37"/>
      <c r="C34" s="32"/>
      <c r="D34" s="32">
        <v>2477</v>
      </c>
      <c r="E34" s="33"/>
      <c r="F34" s="33"/>
    </row>
    <row r="35" spans="1:6" x14ac:dyDescent="0.2">
      <c r="A35" s="37">
        <v>2108031</v>
      </c>
      <c r="B35" s="37"/>
      <c r="C35" s="32"/>
      <c r="D35" s="32">
        <v>2477</v>
      </c>
      <c r="E35" s="33"/>
      <c r="F35" s="33"/>
    </row>
    <row r="36" spans="1:6" x14ac:dyDescent="0.2">
      <c r="A36" s="37">
        <v>2108032</v>
      </c>
      <c r="B36" s="37"/>
      <c r="C36" s="32"/>
      <c r="D36" s="32">
        <v>2477</v>
      </c>
      <c r="E36" s="33"/>
      <c r="F36" s="33"/>
    </row>
    <row r="37" spans="1:6" x14ac:dyDescent="0.2">
      <c r="A37" s="37">
        <v>2108033</v>
      </c>
      <c r="B37" s="37"/>
      <c r="C37" s="32"/>
      <c r="D37" s="32">
        <v>2477</v>
      </c>
      <c r="E37" s="33"/>
      <c r="F37" s="33"/>
    </row>
    <row r="38" spans="1:6" x14ac:dyDescent="0.2">
      <c r="A38" s="37">
        <v>2108034</v>
      </c>
      <c r="B38" s="37"/>
      <c r="C38" s="32"/>
      <c r="D38" s="32">
        <v>2477</v>
      </c>
      <c r="E38" s="33"/>
      <c r="F38" s="33"/>
    </row>
    <row r="39" spans="1:6" x14ac:dyDescent="0.2">
      <c r="A39" s="37">
        <v>2108035</v>
      </c>
      <c r="B39" s="37"/>
      <c r="C39" s="32"/>
      <c r="D39" s="32">
        <v>2477</v>
      </c>
      <c r="E39" s="33"/>
      <c r="F39" s="33"/>
    </row>
    <row r="40" spans="1:6" x14ac:dyDescent="0.2">
      <c r="A40" s="37">
        <v>2108036</v>
      </c>
      <c r="B40" s="37"/>
      <c r="C40" s="32"/>
      <c r="D40" s="32">
        <v>2477</v>
      </c>
      <c r="E40" s="33"/>
      <c r="F40" s="33"/>
    </row>
    <row r="41" spans="1:6" x14ac:dyDescent="0.2">
      <c r="A41" s="37">
        <v>2108037</v>
      </c>
      <c r="B41" s="37"/>
      <c r="C41" s="32"/>
      <c r="D41" s="32">
        <v>2477</v>
      </c>
      <c r="E41" s="33"/>
      <c r="F41" s="33"/>
    </row>
    <row r="42" spans="1:6" x14ac:dyDescent="0.2">
      <c r="A42" s="37">
        <v>2108038</v>
      </c>
      <c r="B42" s="37"/>
      <c r="C42" s="32"/>
      <c r="D42" s="32">
        <v>2477</v>
      </c>
      <c r="E42" s="33"/>
      <c r="F42" s="33"/>
    </row>
    <row r="43" spans="1:6" x14ac:dyDescent="0.2">
      <c r="A43" s="37">
        <v>2108039</v>
      </c>
      <c r="B43" s="37"/>
      <c r="C43" s="32"/>
      <c r="D43" s="32">
        <v>2477</v>
      </c>
      <c r="E43" s="33"/>
      <c r="F43" s="33"/>
    </row>
    <row r="44" spans="1:6" x14ac:dyDescent="0.2">
      <c r="A44" s="37"/>
      <c r="B44" s="37"/>
      <c r="C44" s="32"/>
      <c r="D44" s="32"/>
      <c r="E44" s="33"/>
      <c r="F44" s="33"/>
    </row>
  </sheetData>
  <mergeCells count="1">
    <mergeCell ref="A1:B1"/>
  </mergeCells>
  <printOptions gridLines="1" gridLinesSet="0"/>
  <pageMargins left="0.25" right="0.28999999999999998" top="1" bottom="1" header="0.5" footer="0.5"/>
  <pageSetup orientation="portrait" horizontalDpi="300" verticalDpi="300" r:id="rId1"/>
  <headerFooter alignWithMargins="0">
    <oddHeader>&amp;C08 Other Equip. Maint.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zoomScale="75" zoomScaleNormal="75" workbookViewId="0">
      <selection sqref="A1:B1"/>
    </sheetView>
  </sheetViews>
  <sheetFormatPr defaultColWidth="11.5703125" defaultRowHeight="20.25" x14ac:dyDescent="0.3"/>
  <cols>
    <col min="1" max="1" width="12.7109375" style="138" customWidth="1"/>
    <col min="2" max="2" width="30.42578125" style="138" customWidth="1"/>
    <col min="3" max="3" width="14.85546875" style="156" customWidth="1"/>
    <col min="4" max="4" width="15.140625" style="156" customWidth="1"/>
    <col min="5" max="16384" width="11.5703125" style="138"/>
  </cols>
  <sheetData>
    <row r="1" spans="1:4" x14ac:dyDescent="0.3">
      <c r="A1" s="198" t="s">
        <v>183</v>
      </c>
      <c r="B1" s="199"/>
      <c r="C1" s="150"/>
      <c r="D1" s="150"/>
    </row>
    <row r="2" spans="1:4" x14ac:dyDescent="0.3">
      <c r="A2" s="139"/>
      <c r="B2" s="139" t="s">
        <v>4</v>
      </c>
      <c r="C2" s="182">
        <v>2000</v>
      </c>
      <c r="D2" s="182">
        <v>2001</v>
      </c>
    </row>
    <row r="3" spans="1:4" x14ac:dyDescent="0.3">
      <c r="A3" s="139"/>
      <c r="B3" s="165" t="s">
        <v>81</v>
      </c>
      <c r="C3" s="151">
        <v>0</v>
      </c>
      <c r="D3" s="151">
        <v>179</v>
      </c>
    </row>
    <row r="4" spans="1:4" x14ac:dyDescent="0.3">
      <c r="A4" s="141"/>
      <c r="B4" s="181" t="s">
        <v>40</v>
      </c>
      <c r="C4" s="150">
        <v>193</v>
      </c>
      <c r="D4" s="151">
        <v>179</v>
      </c>
    </row>
    <row r="5" spans="1:4" x14ac:dyDescent="0.3">
      <c r="A5" s="141"/>
      <c r="B5" s="141" t="s">
        <v>41</v>
      </c>
      <c r="C5" s="150">
        <v>55</v>
      </c>
      <c r="D5" s="151">
        <v>179</v>
      </c>
    </row>
    <row r="6" spans="1:4" x14ac:dyDescent="0.3">
      <c r="A6" s="141"/>
      <c r="B6" s="141" t="s">
        <v>499</v>
      </c>
      <c r="C6" s="150">
        <v>175</v>
      </c>
      <c r="D6" s="151">
        <v>179</v>
      </c>
    </row>
    <row r="7" spans="1:4" x14ac:dyDescent="0.3">
      <c r="A7" s="141"/>
      <c r="B7" s="141" t="s">
        <v>43</v>
      </c>
      <c r="C7" s="150">
        <v>799</v>
      </c>
      <c r="D7" s="151">
        <v>179</v>
      </c>
    </row>
    <row r="8" spans="1:4" x14ac:dyDescent="0.3">
      <c r="A8" s="141"/>
      <c r="B8" s="141" t="s">
        <v>44</v>
      </c>
      <c r="C8" s="150">
        <v>0</v>
      </c>
      <c r="D8" s="151">
        <v>179</v>
      </c>
    </row>
    <row r="9" spans="1:4" x14ac:dyDescent="0.3">
      <c r="A9" s="141"/>
      <c r="B9" s="141" t="s">
        <v>45</v>
      </c>
      <c r="C9" s="150">
        <v>247</v>
      </c>
      <c r="D9" s="151">
        <v>179</v>
      </c>
    </row>
    <row r="10" spans="1:4" x14ac:dyDescent="0.3">
      <c r="A10" s="141"/>
      <c r="B10" s="141" t="s">
        <v>179</v>
      </c>
      <c r="C10" s="150">
        <v>93</v>
      </c>
      <c r="D10" s="151">
        <v>179</v>
      </c>
    </row>
    <row r="11" spans="1:4" x14ac:dyDescent="0.3">
      <c r="A11" s="141"/>
      <c r="B11" s="141" t="s">
        <v>46</v>
      </c>
      <c r="C11" s="150">
        <v>41</v>
      </c>
      <c r="D11" s="151">
        <v>179</v>
      </c>
    </row>
    <row r="12" spans="1:4" x14ac:dyDescent="0.3">
      <c r="A12" s="141"/>
      <c r="B12" s="141" t="s">
        <v>47</v>
      </c>
      <c r="C12" s="150">
        <v>179</v>
      </c>
      <c r="D12" s="151">
        <v>179</v>
      </c>
    </row>
    <row r="13" spans="1:4" x14ac:dyDescent="0.3">
      <c r="A13" s="141"/>
      <c r="B13" s="141" t="s">
        <v>48</v>
      </c>
      <c r="C13" s="150">
        <v>179</v>
      </c>
      <c r="D13" s="151">
        <v>179</v>
      </c>
    </row>
    <row r="14" spans="1:4" x14ac:dyDescent="0.3">
      <c r="A14" s="141"/>
      <c r="B14" s="141" t="s">
        <v>49</v>
      </c>
      <c r="C14" s="150">
        <v>179</v>
      </c>
      <c r="D14" s="151">
        <v>179</v>
      </c>
    </row>
    <row r="15" spans="1:4" x14ac:dyDescent="0.3">
      <c r="A15" s="141"/>
      <c r="B15" s="141"/>
      <c r="C15" s="150"/>
      <c r="D15" s="150" t="s">
        <v>121</v>
      </c>
    </row>
    <row r="16" spans="1:4" x14ac:dyDescent="0.3">
      <c r="A16" s="141"/>
      <c r="B16" s="175" t="s">
        <v>492</v>
      </c>
      <c r="C16" s="183">
        <f>SUM(C3:C15)</f>
        <v>2140</v>
      </c>
      <c r="D16" s="183">
        <f>SUM(D3:D15)</f>
        <v>2148</v>
      </c>
    </row>
    <row r="17" spans="1:4" x14ac:dyDescent="0.3">
      <c r="A17" s="141"/>
      <c r="B17" s="175" t="s">
        <v>497</v>
      </c>
      <c r="C17" s="183"/>
      <c r="D17" s="183">
        <v>108</v>
      </c>
    </row>
    <row r="18" spans="1:4" x14ac:dyDescent="0.3">
      <c r="A18" s="141"/>
      <c r="B18" s="175" t="s">
        <v>18</v>
      </c>
      <c r="C18" s="183"/>
      <c r="D18" s="183">
        <v>2256</v>
      </c>
    </row>
    <row r="19" spans="1:4" x14ac:dyDescent="0.3">
      <c r="A19" s="141"/>
      <c r="B19" s="141"/>
      <c r="C19" s="150"/>
      <c r="D19" s="150"/>
    </row>
    <row r="20" spans="1:4" x14ac:dyDescent="0.3">
      <c r="A20" s="141"/>
      <c r="B20" s="141"/>
      <c r="C20" s="150"/>
      <c r="D20" s="150"/>
    </row>
    <row r="21" spans="1:4" x14ac:dyDescent="0.3">
      <c r="A21" s="141"/>
      <c r="B21" s="141"/>
      <c r="C21" s="150"/>
      <c r="D21" s="150"/>
    </row>
    <row r="22" spans="1:4" x14ac:dyDescent="0.3">
      <c r="A22" s="141"/>
      <c r="B22" s="141"/>
      <c r="C22" s="150"/>
      <c r="D22" s="150"/>
    </row>
    <row r="23" spans="1:4" x14ac:dyDescent="0.3">
      <c r="A23" s="141"/>
      <c r="B23" s="141"/>
      <c r="C23" s="150"/>
      <c r="D23" s="150"/>
    </row>
    <row r="24" spans="1:4" x14ac:dyDescent="0.3">
      <c r="A24" s="141"/>
      <c r="B24" s="141"/>
      <c r="C24" s="150"/>
      <c r="D24" s="150"/>
    </row>
    <row r="25" spans="1:4" x14ac:dyDescent="0.3">
      <c r="A25" s="141"/>
      <c r="B25" s="141"/>
      <c r="C25" s="150"/>
      <c r="D25" s="150"/>
    </row>
    <row r="26" spans="1:4" x14ac:dyDescent="0.3">
      <c r="A26" s="141"/>
      <c r="B26" s="141"/>
      <c r="C26" s="150"/>
      <c r="D26" s="150"/>
    </row>
    <row r="27" spans="1:4" x14ac:dyDescent="0.3">
      <c r="A27" s="141"/>
      <c r="B27" s="141"/>
      <c r="C27" s="150"/>
      <c r="D27" s="150"/>
    </row>
    <row r="28" spans="1:4" x14ac:dyDescent="0.3">
      <c r="A28" s="141"/>
      <c r="B28" s="141"/>
      <c r="C28" s="150"/>
      <c r="D28" s="150"/>
    </row>
    <row r="29" spans="1:4" x14ac:dyDescent="0.3">
      <c r="A29" s="141"/>
      <c r="B29" s="141"/>
      <c r="C29" s="150"/>
      <c r="D29" s="150"/>
    </row>
    <row r="30" spans="1:4" x14ac:dyDescent="0.3">
      <c r="A30" s="141"/>
      <c r="B30" s="141"/>
      <c r="C30" s="150"/>
      <c r="D30" s="150"/>
    </row>
    <row r="31" spans="1:4" x14ac:dyDescent="0.3">
      <c r="A31" s="141"/>
      <c r="B31" s="141"/>
      <c r="C31" s="150"/>
      <c r="D31" s="150"/>
    </row>
    <row r="32" spans="1:4" x14ac:dyDescent="0.3">
      <c r="A32" s="141"/>
      <c r="B32" s="141"/>
      <c r="C32" s="150"/>
      <c r="D32" s="150"/>
    </row>
    <row r="33" spans="1:4" x14ac:dyDescent="0.3">
      <c r="A33" s="141"/>
      <c r="B33" s="141"/>
      <c r="C33" s="150"/>
      <c r="D33" s="150"/>
    </row>
    <row r="34" spans="1:4" x14ac:dyDescent="0.3">
      <c r="A34" s="141"/>
      <c r="B34" s="141"/>
      <c r="C34" s="150"/>
      <c r="D34" s="150"/>
    </row>
    <row r="35" spans="1:4" x14ac:dyDescent="0.3">
      <c r="A35" s="141"/>
      <c r="B35" s="141"/>
      <c r="C35" s="150"/>
      <c r="D35" s="150"/>
    </row>
    <row r="36" spans="1:4" x14ac:dyDescent="0.3">
      <c r="A36" s="141"/>
      <c r="B36" s="141"/>
      <c r="C36" s="150"/>
      <c r="D36" s="150"/>
    </row>
    <row r="37" spans="1:4" x14ac:dyDescent="0.3">
      <c r="A37" s="141"/>
      <c r="B37" s="141"/>
      <c r="C37" s="150"/>
      <c r="D37" s="150"/>
    </row>
    <row r="38" spans="1:4" x14ac:dyDescent="0.3">
      <c r="A38" s="141"/>
      <c r="B38" s="141"/>
      <c r="C38" s="150"/>
      <c r="D38" s="150"/>
    </row>
    <row r="39" spans="1:4" x14ac:dyDescent="0.3">
      <c r="A39" s="141"/>
      <c r="B39" s="141"/>
      <c r="C39" s="150"/>
      <c r="D39" s="150"/>
    </row>
    <row r="40" spans="1:4" x14ac:dyDescent="0.3">
      <c r="A40" s="141"/>
      <c r="B40" s="141"/>
      <c r="C40" s="150"/>
      <c r="D40" s="150"/>
    </row>
    <row r="41" spans="1:4" x14ac:dyDescent="0.3">
      <c r="A41" s="141"/>
      <c r="B41" s="141"/>
      <c r="C41" s="150"/>
      <c r="D41" s="150"/>
    </row>
    <row r="42" spans="1:4" x14ac:dyDescent="0.3">
      <c r="A42" s="141"/>
      <c r="B42" s="141"/>
      <c r="C42" s="150"/>
      <c r="D42" s="150"/>
    </row>
    <row r="43" spans="1:4" x14ac:dyDescent="0.3">
      <c r="A43" s="141"/>
      <c r="B43" s="141"/>
      <c r="C43" s="150"/>
      <c r="D43" s="150"/>
    </row>
    <row r="44" spans="1:4" x14ac:dyDescent="0.3">
      <c r="A44" s="141"/>
      <c r="B44" s="141"/>
      <c r="C44" s="150"/>
      <c r="D44" s="150"/>
    </row>
  </sheetData>
  <mergeCells count="1">
    <mergeCell ref="A1:B1"/>
  </mergeCells>
  <printOptions gridLines="1" gridLinesSet="0"/>
  <pageMargins left="0.25" right="0.28999999999999998" top="1" bottom="1" header="0.5" footer="0.5"/>
  <pageSetup paperSize="5" orientation="portrait" horizontalDpi="300" verticalDpi="300" r:id="rId1"/>
  <headerFooter alignWithMargins="0">
    <oddHeader>&amp;C08 Other Equip. Maint.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view="pageBreakPreview" zoomScale="60" zoomScaleNormal="75" workbookViewId="0">
      <selection sqref="A1:B1"/>
    </sheetView>
  </sheetViews>
  <sheetFormatPr defaultRowHeight="15.75" customHeight="1" x14ac:dyDescent="0.2"/>
  <cols>
    <col min="1" max="1" width="12.5703125" style="21" customWidth="1"/>
    <col min="2" max="2" width="32.85546875" style="24" customWidth="1"/>
    <col min="3" max="3" width="13.5703125" style="25" customWidth="1"/>
    <col min="4" max="4" width="13.5703125" style="29" customWidth="1"/>
    <col min="5" max="5" width="14.140625" style="29" customWidth="1"/>
    <col min="6" max="6" width="11.85546875" style="30" customWidth="1"/>
    <col min="7" max="7" width="11.42578125" style="24" customWidth="1"/>
    <col min="8" max="8" width="9.140625" style="60"/>
    <col min="9" max="16384" width="9.140625" style="24"/>
  </cols>
  <sheetData>
    <row r="1" spans="1:9" ht="15.75" customHeight="1" x14ac:dyDescent="0.25">
      <c r="A1" s="204" t="s">
        <v>213</v>
      </c>
      <c r="B1" s="213"/>
      <c r="C1" s="32"/>
      <c r="D1" s="50"/>
      <c r="E1" s="50"/>
      <c r="F1" s="33"/>
      <c r="G1" s="67"/>
      <c r="I1" s="60"/>
    </row>
    <row r="2" spans="1:9" ht="15.75" customHeight="1" x14ac:dyDescent="0.2">
      <c r="A2" s="34" t="s">
        <v>3</v>
      </c>
      <c r="B2" s="34" t="s">
        <v>4</v>
      </c>
      <c r="C2" s="35" t="s">
        <v>184</v>
      </c>
      <c r="D2" s="47" t="s">
        <v>214</v>
      </c>
      <c r="E2" s="47" t="s">
        <v>8</v>
      </c>
      <c r="F2" s="36" t="s">
        <v>173</v>
      </c>
      <c r="G2" s="68" t="s">
        <v>9</v>
      </c>
      <c r="I2" s="60"/>
    </row>
    <row r="3" spans="1:9" ht="15.75" customHeight="1" x14ac:dyDescent="0.2">
      <c r="A3" s="34" t="s">
        <v>10</v>
      </c>
      <c r="B3" s="34"/>
      <c r="C3" s="35"/>
      <c r="D3" s="47" t="s">
        <v>11</v>
      </c>
      <c r="E3" s="47"/>
      <c r="F3" s="36" t="s">
        <v>125</v>
      </c>
      <c r="G3" s="67"/>
      <c r="I3" s="60"/>
    </row>
    <row r="4" spans="1:9" ht="15.75" customHeight="1" x14ac:dyDescent="0.2">
      <c r="A4" s="34" t="s">
        <v>13</v>
      </c>
      <c r="B4" s="37"/>
      <c r="C4" s="32"/>
      <c r="D4" s="50"/>
      <c r="E4" s="50">
        <v>7500</v>
      </c>
      <c r="F4" s="33"/>
      <c r="G4" s="67"/>
      <c r="I4" s="60"/>
    </row>
    <row r="5" spans="1:9" ht="15.75" customHeight="1" x14ac:dyDescent="0.2">
      <c r="A5" s="34">
        <v>2109001</v>
      </c>
      <c r="B5" s="37" t="s">
        <v>207</v>
      </c>
      <c r="C5" s="55" t="s">
        <v>187</v>
      </c>
      <c r="D5" s="50">
        <v>50</v>
      </c>
      <c r="E5" s="69">
        <f>+E4-D5</f>
        <v>7450</v>
      </c>
      <c r="F5" s="33"/>
      <c r="G5" s="67"/>
      <c r="I5" s="60"/>
    </row>
    <row r="6" spans="1:9" ht="15.75" customHeight="1" x14ac:dyDescent="0.2">
      <c r="A6" s="34"/>
      <c r="B6" s="37" t="s">
        <v>207</v>
      </c>
      <c r="C6" s="55" t="s">
        <v>185</v>
      </c>
      <c r="D6" s="50">
        <v>35</v>
      </c>
      <c r="E6" s="69">
        <f t="shared" ref="E6:E27" si="0">+E5-D6</f>
        <v>7415</v>
      </c>
      <c r="F6" s="33"/>
      <c r="G6" s="67"/>
      <c r="I6" s="60"/>
    </row>
    <row r="7" spans="1:9" ht="15.75" customHeight="1" x14ac:dyDescent="0.2">
      <c r="A7" s="34"/>
      <c r="B7" s="70" t="s">
        <v>215</v>
      </c>
      <c r="C7" s="55"/>
      <c r="D7" s="50">
        <v>-10.63</v>
      </c>
      <c r="E7" s="69">
        <f t="shared" si="0"/>
        <v>7425.63</v>
      </c>
      <c r="F7" s="33"/>
      <c r="G7" s="67"/>
      <c r="I7" s="60"/>
    </row>
    <row r="8" spans="1:9" ht="15.75" customHeight="1" x14ac:dyDescent="0.2">
      <c r="A8" s="34"/>
      <c r="B8" s="37" t="s">
        <v>207</v>
      </c>
      <c r="C8" s="55" t="s">
        <v>188</v>
      </c>
      <c r="D8" s="50">
        <v>70</v>
      </c>
      <c r="E8" s="69">
        <f t="shared" si="0"/>
        <v>7355.63</v>
      </c>
      <c r="F8" s="33"/>
      <c r="G8" s="67"/>
      <c r="I8" s="60"/>
    </row>
    <row r="9" spans="1:9" ht="15.75" customHeight="1" x14ac:dyDescent="0.2">
      <c r="A9" s="34"/>
      <c r="B9" s="37" t="s">
        <v>207</v>
      </c>
      <c r="C9" s="55" t="s">
        <v>186</v>
      </c>
      <c r="D9" s="50">
        <v>35</v>
      </c>
      <c r="E9" s="69">
        <f t="shared" si="0"/>
        <v>7320.63</v>
      </c>
      <c r="F9" s="33"/>
      <c r="G9" s="67"/>
      <c r="I9" s="60"/>
    </row>
    <row r="10" spans="1:9" ht="15.75" customHeight="1" x14ac:dyDescent="0.2">
      <c r="A10" s="34"/>
      <c r="B10" s="37" t="s">
        <v>208</v>
      </c>
      <c r="C10" s="55"/>
      <c r="D10" s="50">
        <v>350</v>
      </c>
      <c r="E10" s="69">
        <f t="shared" si="0"/>
        <v>6970.63</v>
      </c>
      <c r="F10" s="33"/>
      <c r="G10" s="67"/>
      <c r="I10" s="60"/>
    </row>
    <row r="11" spans="1:9" ht="15.75" customHeight="1" x14ac:dyDescent="0.2">
      <c r="A11" s="34">
        <v>2109002</v>
      </c>
      <c r="B11" s="37" t="s">
        <v>209</v>
      </c>
      <c r="C11" s="55" t="s">
        <v>187</v>
      </c>
      <c r="D11" s="50">
        <v>50</v>
      </c>
      <c r="E11" s="69">
        <f t="shared" si="0"/>
        <v>6920.63</v>
      </c>
      <c r="F11" s="33"/>
      <c r="G11" s="67"/>
      <c r="I11" s="60"/>
    </row>
    <row r="12" spans="1:9" ht="15.75" customHeight="1" x14ac:dyDescent="0.2">
      <c r="A12" s="34"/>
      <c r="B12" s="37" t="s">
        <v>209</v>
      </c>
      <c r="C12" s="55" t="s">
        <v>185</v>
      </c>
      <c r="D12" s="50">
        <v>35</v>
      </c>
      <c r="E12" s="69">
        <f t="shared" si="0"/>
        <v>6885.63</v>
      </c>
      <c r="F12" s="33"/>
      <c r="G12" s="67"/>
      <c r="I12" s="60"/>
    </row>
    <row r="13" spans="1:9" ht="15.75" customHeight="1" x14ac:dyDescent="0.2">
      <c r="A13" s="34"/>
      <c r="B13" s="70" t="s">
        <v>215</v>
      </c>
      <c r="C13" s="55"/>
      <c r="D13" s="50">
        <v>-10.63</v>
      </c>
      <c r="E13" s="69">
        <f t="shared" si="0"/>
        <v>6896.26</v>
      </c>
      <c r="F13" s="33"/>
      <c r="G13" s="67"/>
      <c r="I13" s="60"/>
    </row>
    <row r="14" spans="1:9" ht="15.75" customHeight="1" x14ac:dyDescent="0.2">
      <c r="A14" s="34"/>
      <c r="B14" s="37" t="s">
        <v>209</v>
      </c>
      <c r="C14" s="55" t="s">
        <v>188</v>
      </c>
      <c r="D14" s="50">
        <v>70</v>
      </c>
      <c r="E14" s="69">
        <f t="shared" si="0"/>
        <v>6826.26</v>
      </c>
      <c r="F14" s="33"/>
      <c r="G14" s="67"/>
      <c r="I14" s="60"/>
    </row>
    <row r="15" spans="1:9" ht="15.75" customHeight="1" x14ac:dyDescent="0.2">
      <c r="A15" s="34"/>
      <c r="B15" s="37" t="s">
        <v>209</v>
      </c>
      <c r="C15" s="55" t="s">
        <v>186</v>
      </c>
      <c r="D15" s="50">
        <v>35</v>
      </c>
      <c r="E15" s="69">
        <f t="shared" si="0"/>
        <v>6791.26</v>
      </c>
      <c r="F15" s="33"/>
      <c r="G15" s="67"/>
      <c r="I15" s="60"/>
    </row>
    <row r="16" spans="1:9" ht="15.75" customHeight="1" x14ac:dyDescent="0.2">
      <c r="A16" s="34"/>
      <c r="B16" s="37" t="s">
        <v>210</v>
      </c>
      <c r="C16" s="55"/>
      <c r="D16" s="50">
        <v>350</v>
      </c>
      <c r="E16" s="69">
        <f t="shared" si="0"/>
        <v>6441.26</v>
      </c>
      <c r="F16" s="33"/>
      <c r="G16" s="67"/>
      <c r="I16" s="60"/>
    </row>
    <row r="17" spans="1:9" ht="15.75" customHeight="1" x14ac:dyDescent="0.2">
      <c r="A17" s="34">
        <v>2109003</v>
      </c>
      <c r="B17" s="37" t="s">
        <v>211</v>
      </c>
      <c r="C17" s="55" t="s">
        <v>187</v>
      </c>
      <c r="D17" s="50">
        <v>50</v>
      </c>
      <c r="E17" s="69">
        <f t="shared" si="0"/>
        <v>6391.26</v>
      </c>
      <c r="F17" s="33"/>
      <c r="G17" s="67"/>
      <c r="I17" s="60"/>
    </row>
    <row r="18" spans="1:9" ht="15.75" customHeight="1" x14ac:dyDescent="0.2">
      <c r="A18" s="34"/>
      <c r="B18" s="37" t="s">
        <v>211</v>
      </c>
      <c r="C18" s="55" t="s">
        <v>185</v>
      </c>
      <c r="D18" s="50">
        <v>35</v>
      </c>
      <c r="E18" s="69">
        <f t="shared" si="0"/>
        <v>6356.26</v>
      </c>
      <c r="F18" s="33"/>
      <c r="G18" s="67"/>
      <c r="I18" s="60"/>
    </row>
    <row r="19" spans="1:9" ht="15.75" customHeight="1" x14ac:dyDescent="0.2">
      <c r="A19" s="34"/>
      <c r="B19" s="70" t="s">
        <v>215</v>
      </c>
      <c r="C19" s="55"/>
      <c r="D19" s="50">
        <v>-10.63</v>
      </c>
      <c r="E19" s="69">
        <f t="shared" si="0"/>
        <v>6366.89</v>
      </c>
      <c r="F19" s="33"/>
      <c r="G19" s="67"/>
      <c r="I19" s="60"/>
    </row>
    <row r="20" spans="1:9" ht="15.75" customHeight="1" x14ac:dyDescent="0.2">
      <c r="A20" s="34"/>
      <c r="B20" s="37" t="s">
        <v>211</v>
      </c>
      <c r="C20" s="55" t="s">
        <v>188</v>
      </c>
      <c r="D20" s="50">
        <v>70</v>
      </c>
      <c r="E20" s="69">
        <f t="shared" si="0"/>
        <v>6296.89</v>
      </c>
      <c r="F20" s="33"/>
      <c r="G20" s="67"/>
      <c r="I20" s="60"/>
    </row>
    <row r="21" spans="1:9" ht="15.75" customHeight="1" x14ac:dyDescent="0.2">
      <c r="A21" s="34"/>
      <c r="B21" s="37" t="s">
        <v>211</v>
      </c>
      <c r="C21" s="55" t="s">
        <v>186</v>
      </c>
      <c r="D21" s="50">
        <v>35</v>
      </c>
      <c r="E21" s="69">
        <f t="shared" si="0"/>
        <v>6261.89</v>
      </c>
      <c r="F21" s="33"/>
      <c r="G21" s="67"/>
      <c r="I21" s="60"/>
    </row>
    <row r="22" spans="1:9" ht="15.75" customHeight="1" x14ac:dyDescent="0.2">
      <c r="A22" s="34"/>
      <c r="B22" s="37" t="s">
        <v>212</v>
      </c>
      <c r="C22" s="55"/>
      <c r="D22" s="50">
        <v>350</v>
      </c>
      <c r="E22" s="69">
        <f t="shared" si="0"/>
        <v>5911.89</v>
      </c>
      <c r="F22" s="33"/>
      <c r="G22" s="67"/>
      <c r="I22" s="60"/>
    </row>
    <row r="23" spans="1:9" ht="15.75" customHeight="1" x14ac:dyDescent="0.2">
      <c r="A23" s="34">
        <v>2109004</v>
      </c>
      <c r="B23" s="37" t="s">
        <v>189</v>
      </c>
      <c r="C23" s="55" t="s">
        <v>185</v>
      </c>
      <c r="D23" s="98">
        <v>35</v>
      </c>
      <c r="E23" s="69">
        <f t="shared" si="0"/>
        <v>5876.89</v>
      </c>
      <c r="F23" s="33"/>
      <c r="G23" s="67"/>
      <c r="I23" s="60"/>
    </row>
    <row r="24" spans="1:9" ht="15.75" customHeight="1" x14ac:dyDescent="0.2">
      <c r="A24" s="34"/>
      <c r="B24" s="70" t="s">
        <v>215</v>
      </c>
      <c r="C24" s="55"/>
      <c r="D24" s="98">
        <v>-10.63</v>
      </c>
      <c r="E24" s="69">
        <f t="shared" si="0"/>
        <v>5887.52</v>
      </c>
      <c r="F24" s="33"/>
      <c r="G24" s="67"/>
      <c r="I24" s="60"/>
    </row>
    <row r="25" spans="1:9" ht="15.75" customHeight="1" x14ac:dyDescent="0.2">
      <c r="A25" s="34"/>
      <c r="B25" s="37" t="s">
        <v>189</v>
      </c>
      <c r="C25" s="55" t="s">
        <v>186</v>
      </c>
      <c r="D25" s="98">
        <v>35</v>
      </c>
      <c r="E25" s="69">
        <f t="shared" si="0"/>
        <v>5852.52</v>
      </c>
      <c r="F25" s="33"/>
      <c r="G25" s="67"/>
      <c r="I25" s="60"/>
    </row>
    <row r="26" spans="1:9" ht="15.75" customHeight="1" x14ac:dyDescent="0.2">
      <c r="A26" s="34"/>
      <c r="B26" s="37" t="s">
        <v>189</v>
      </c>
      <c r="C26" s="55" t="s">
        <v>187</v>
      </c>
      <c r="D26" s="98">
        <v>50</v>
      </c>
      <c r="E26" s="69">
        <f t="shared" si="0"/>
        <v>5802.52</v>
      </c>
      <c r="F26" s="33"/>
      <c r="G26" s="67"/>
      <c r="I26" s="60"/>
    </row>
    <row r="27" spans="1:9" ht="15.75" customHeight="1" x14ac:dyDescent="0.2">
      <c r="A27" s="34"/>
      <c r="B27" s="37" t="s">
        <v>189</v>
      </c>
      <c r="C27" s="55" t="s">
        <v>188</v>
      </c>
      <c r="D27" s="98">
        <v>70</v>
      </c>
      <c r="E27" s="69">
        <f t="shared" si="0"/>
        <v>5732.52</v>
      </c>
      <c r="F27" s="33"/>
      <c r="G27" s="67"/>
      <c r="I27" s="60"/>
    </row>
    <row r="28" spans="1:9" ht="15.75" customHeight="1" x14ac:dyDescent="0.2">
      <c r="A28" s="34"/>
      <c r="B28" s="37"/>
      <c r="C28" s="55"/>
      <c r="D28" s="98">
        <f>SUM(D5:D27)</f>
        <v>1767.4799999999998</v>
      </c>
      <c r="E28" s="69"/>
      <c r="F28" s="33"/>
      <c r="G28" s="67"/>
      <c r="I28" s="60"/>
    </row>
    <row r="29" spans="1:9" ht="15.75" customHeight="1" x14ac:dyDescent="0.2">
      <c r="A29" s="34"/>
      <c r="B29" s="37"/>
      <c r="C29" s="55"/>
      <c r="D29" s="98"/>
      <c r="E29" s="69"/>
      <c r="F29" s="33"/>
      <c r="G29" s="67"/>
      <c r="I29" s="60"/>
    </row>
    <row r="30" spans="1:9" ht="15.75" customHeight="1" x14ac:dyDescent="0.2">
      <c r="A30" s="34"/>
      <c r="B30" s="37"/>
      <c r="C30" s="55"/>
      <c r="D30" s="98"/>
      <c r="E30" s="69"/>
      <c r="F30" s="33"/>
      <c r="G30" s="67"/>
      <c r="I30" s="60"/>
    </row>
    <row r="31" spans="1:9" ht="15.75" customHeight="1" x14ac:dyDescent="0.25">
      <c r="A31" s="204" t="s">
        <v>213</v>
      </c>
      <c r="B31" s="213"/>
      <c r="C31" s="32"/>
      <c r="D31" s="50"/>
      <c r="E31" s="50"/>
      <c r="F31" s="33"/>
      <c r="G31" s="67"/>
      <c r="I31" s="60"/>
    </row>
    <row r="32" spans="1:9" ht="15.75" customHeight="1" x14ac:dyDescent="0.2">
      <c r="A32" s="34" t="s">
        <v>3</v>
      </c>
      <c r="B32" s="34" t="s">
        <v>4</v>
      </c>
      <c r="C32" s="35" t="s">
        <v>184</v>
      </c>
      <c r="D32" s="47" t="s">
        <v>214</v>
      </c>
      <c r="E32" s="47" t="s">
        <v>8</v>
      </c>
      <c r="F32" s="36" t="s">
        <v>173</v>
      </c>
      <c r="G32" s="68" t="s">
        <v>9</v>
      </c>
      <c r="I32" s="60"/>
    </row>
    <row r="33" spans="1:9" ht="15.75" customHeight="1" x14ac:dyDescent="0.2">
      <c r="A33" s="34" t="s">
        <v>10</v>
      </c>
      <c r="B33" s="34"/>
      <c r="C33" s="35"/>
      <c r="D33" s="47" t="s">
        <v>11</v>
      </c>
      <c r="E33" s="47"/>
      <c r="F33" s="36" t="s">
        <v>125</v>
      </c>
      <c r="G33" s="67"/>
      <c r="I33" s="60"/>
    </row>
    <row r="34" spans="1:9" ht="15.75" customHeight="1" x14ac:dyDescent="0.2">
      <c r="A34" s="34">
        <v>2109004</v>
      </c>
      <c r="B34" s="37" t="s">
        <v>190</v>
      </c>
      <c r="C34" s="55"/>
      <c r="D34" s="98">
        <v>350</v>
      </c>
      <c r="E34" s="69">
        <f>+E27-D34</f>
        <v>5382.52</v>
      </c>
      <c r="F34" s="24"/>
      <c r="G34" s="67"/>
      <c r="I34" s="60"/>
    </row>
    <row r="35" spans="1:9" ht="15.75" customHeight="1" x14ac:dyDescent="0.2">
      <c r="A35" s="34">
        <v>2109005</v>
      </c>
      <c r="B35" s="37" t="s">
        <v>191</v>
      </c>
      <c r="C35" s="55" t="s">
        <v>187</v>
      </c>
      <c r="D35" s="98">
        <v>50</v>
      </c>
      <c r="E35" s="69">
        <f>+E34-D35</f>
        <v>5332.52</v>
      </c>
      <c r="F35" s="24"/>
      <c r="G35" s="67"/>
      <c r="I35" s="60"/>
    </row>
    <row r="36" spans="1:9" ht="15.75" customHeight="1" x14ac:dyDescent="0.2">
      <c r="A36" s="24"/>
      <c r="B36" s="37" t="s">
        <v>191</v>
      </c>
      <c r="C36" s="55" t="s">
        <v>185</v>
      </c>
      <c r="D36" s="98">
        <v>35</v>
      </c>
      <c r="E36" s="69">
        <f t="shared" ref="E36:E58" si="1">+E35-D36</f>
        <v>5297.52</v>
      </c>
      <c r="F36" s="33"/>
      <c r="G36" s="67"/>
      <c r="I36" s="60"/>
    </row>
    <row r="37" spans="1:9" ht="15.75" customHeight="1" x14ac:dyDescent="0.2">
      <c r="A37" s="34"/>
      <c r="B37" s="70" t="s">
        <v>215</v>
      </c>
      <c r="C37" s="55"/>
      <c r="D37" s="98">
        <v>-10.63</v>
      </c>
      <c r="E37" s="69">
        <f t="shared" si="1"/>
        <v>5308.1500000000005</v>
      </c>
      <c r="F37" s="33"/>
      <c r="G37" s="67"/>
      <c r="I37" s="60"/>
    </row>
    <row r="38" spans="1:9" ht="15.75" customHeight="1" x14ac:dyDescent="0.2">
      <c r="A38" s="34"/>
      <c r="B38" s="37" t="s">
        <v>191</v>
      </c>
      <c r="C38" s="55" t="s">
        <v>188</v>
      </c>
      <c r="D38" s="98">
        <v>70</v>
      </c>
      <c r="E38" s="69">
        <f t="shared" si="1"/>
        <v>5238.1500000000005</v>
      </c>
      <c r="F38" s="33"/>
      <c r="G38" s="67"/>
      <c r="I38" s="60"/>
    </row>
    <row r="39" spans="1:9" ht="15.75" customHeight="1" x14ac:dyDescent="0.2">
      <c r="A39" s="34"/>
      <c r="B39" s="37" t="s">
        <v>191</v>
      </c>
      <c r="C39" s="55" t="s">
        <v>186</v>
      </c>
      <c r="D39" s="98">
        <v>35</v>
      </c>
      <c r="E39" s="69">
        <f t="shared" si="1"/>
        <v>5203.1500000000005</v>
      </c>
      <c r="F39" s="33"/>
      <c r="G39" s="67"/>
      <c r="I39" s="60"/>
    </row>
    <row r="40" spans="1:9" ht="15.75" customHeight="1" x14ac:dyDescent="0.2">
      <c r="A40" s="34"/>
      <c r="B40" s="37" t="s">
        <v>192</v>
      </c>
      <c r="C40" s="55"/>
      <c r="D40" s="98">
        <v>350</v>
      </c>
      <c r="E40" s="69">
        <f t="shared" si="1"/>
        <v>4853.1500000000005</v>
      </c>
      <c r="F40" s="33"/>
      <c r="G40" s="67"/>
      <c r="I40" s="60"/>
    </row>
    <row r="41" spans="1:9" ht="15.75" customHeight="1" x14ac:dyDescent="0.2">
      <c r="A41" s="34">
        <v>2109006</v>
      </c>
      <c r="B41" s="37" t="s">
        <v>193</v>
      </c>
      <c r="C41" s="55" t="s">
        <v>187</v>
      </c>
      <c r="D41" s="98">
        <v>50</v>
      </c>
      <c r="E41" s="69">
        <f t="shared" si="1"/>
        <v>4803.1500000000005</v>
      </c>
      <c r="F41" s="33"/>
      <c r="G41" s="67"/>
      <c r="I41" s="60"/>
    </row>
    <row r="42" spans="1:9" ht="15.75" customHeight="1" x14ac:dyDescent="0.2">
      <c r="A42" s="34"/>
      <c r="B42" s="37" t="s">
        <v>193</v>
      </c>
      <c r="C42" s="55" t="s">
        <v>185</v>
      </c>
      <c r="D42" s="98">
        <v>35</v>
      </c>
      <c r="E42" s="69">
        <f t="shared" si="1"/>
        <v>4768.1500000000005</v>
      </c>
      <c r="F42" s="33"/>
      <c r="G42" s="67"/>
      <c r="I42" s="60"/>
    </row>
    <row r="43" spans="1:9" ht="15.75" customHeight="1" x14ac:dyDescent="0.2">
      <c r="A43" s="34"/>
      <c r="B43" s="70" t="s">
        <v>215</v>
      </c>
      <c r="C43" s="55"/>
      <c r="D43" s="98">
        <v>-10.63</v>
      </c>
      <c r="E43" s="69">
        <f t="shared" si="1"/>
        <v>4778.7800000000007</v>
      </c>
      <c r="F43" s="33"/>
      <c r="G43" s="67"/>
      <c r="I43" s="60"/>
    </row>
    <row r="44" spans="1:9" ht="15.75" customHeight="1" x14ac:dyDescent="0.2">
      <c r="A44" s="34"/>
      <c r="B44" s="37" t="s">
        <v>193</v>
      </c>
      <c r="C44" s="55" t="s">
        <v>188</v>
      </c>
      <c r="D44" s="98">
        <v>70</v>
      </c>
      <c r="E44" s="69">
        <f t="shared" si="1"/>
        <v>4708.7800000000007</v>
      </c>
      <c r="F44" s="33"/>
      <c r="G44" s="67"/>
    </row>
    <row r="45" spans="1:9" ht="15.75" customHeight="1" x14ac:dyDescent="0.2">
      <c r="A45" s="34"/>
      <c r="B45" s="37" t="s">
        <v>193</v>
      </c>
      <c r="C45" s="55" t="s">
        <v>186</v>
      </c>
      <c r="D45" s="98">
        <v>35</v>
      </c>
      <c r="E45" s="69">
        <f t="shared" si="1"/>
        <v>4673.7800000000007</v>
      </c>
      <c r="F45" s="33"/>
      <c r="G45" s="67"/>
    </row>
    <row r="46" spans="1:9" ht="15.75" customHeight="1" x14ac:dyDescent="0.2">
      <c r="A46" s="34"/>
      <c r="B46" s="37" t="s">
        <v>194</v>
      </c>
      <c r="C46" s="55"/>
      <c r="D46" s="98">
        <v>350</v>
      </c>
      <c r="E46" s="69">
        <f t="shared" si="1"/>
        <v>4323.7800000000007</v>
      </c>
      <c r="F46" s="33"/>
      <c r="G46" s="67"/>
      <c r="I46" s="60"/>
    </row>
    <row r="47" spans="1:9" ht="15.75" customHeight="1" x14ac:dyDescent="0.2">
      <c r="A47" s="34">
        <v>2109007</v>
      </c>
      <c r="B47" s="37" t="s">
        <v>195</v>
      </c>
      <c r="C47" s="55" t="s">
        <v>187</v>
      </c>
      <c r="D47" s="98">
        <v>50</v>
      </c>
      <c r="E47" s="69">
        <f t="shared" si="1"/>
        <v>4273.7800000000007</v>
      </c>
      <c r="F47" s="33"/>
      <c r="G47" s="67"/>
      <c r="I47" s="60"/>
    </row>
    <row r="48" spans="1:9" ht="15.75" customHeight="1" x14ac:dyDescent="0.2">
      <c r="A48" s="34"/>
      <c r="B48" s="37" t="s">
        <v>195</v>
      </c>
      <c r="C48" s="55" t="s">
        <v>185</v>
      </c>
      <c r="D48" s="98">
        <v>35</v>
      </c>
      <c r="E48" s="69">
        <f t="shared" si="1"/>
        <v>4238.7800000000007</v>
      </c>
      <c r="F48" s="33"/>
      <c r="G48" s="67"/>
      <c r="I48" s="60"/>
    </row>
    <row r="49" spans="1:9" ht="15.75" customHeight="1" x14ac:dyDescent="0.2">
      <c r="A49" s="34"/>
      <c r="B49" s="70" t="s">
        <v>215</v>
      </c>
      <c r="C49" s="55"/>
      <c r="D49" s="98">
        <v>-10.63</v>
      </c>
      <c r="E49" s="69">
        <f t="shared" si="1"/>
        <v>4249.4100000000008</v>
      </c>
      <c r="F49" s="33"/>
      <c r="G49" s="67"/>
      <c r="I49" s="60"/>
    </row>
    <row r="50" spans="1:9" ht="15.75" customHeight="1" x14ac:dyDescent="0.2">
      <c r="A50" s="34"/>
      <c r="B50" s="37" t="s">
        <v>195</v>
      </c>
      <c r="C50" s="55" t="s">
        <v>188</v>
      </c>
      <c r="D50" s="98">
        <v>70</v>
      </c>
      <c r="E50" s="69">
        <f t="shared" si="1"/>
        <v>4179.4100000000008</v>
      </c>
      <c r="F50" s="33"/>
      <c r="G50" s="67"/>
      <c r="I50" s="60"/>
    </row>
    <row r="51" spans="1:9" ht="15.75" customHeight="1" x14ac:dyDescent="0.2">
      <c r="A51" s="34"/>
      <c r="B51" s="37" t="s">
        <v>195</v>
      </c>
      <c r="C51" s="55" t="s">
        <v>186</v>
      </c>
      <c r="D51" s="98">
        <v>35</v>
      </c>
      <c r="E51" s="69">
        <f t="shared" si="1"/>
        <v>4144.4100000000008</v>
      </c>
      <c r="F51" s="33"/>
      <c r="G51" s="67"/>
      <c r="I51" s="60"/>
    </row>
    <row r="52" spans="1:9" ht="15.75" customHeight="1" x14ac:dyDescent="0.2">
      <c r="A52" s="34"/>
      <c r="B52" s="37" t="s">
        <v>196</v>
      </c>
      <c r="C52" s="55"/>
      <c r="D52" s="98">
        <v>350</v>
      </c>
      <c r="E52" s="69">
        <f t="shared" si="1"/>
        <v>3794.4100000000008</v>
      </c>
      <c r="F52" s="33"/>
      <c r="G52" s="67"/>
      <c r="I52" s="60"/>
    </row>
    <row r="53" spans="1:9" ht="15.75" customHeight="1" x14ac:dyDescent="0.2">
      <c r="A53" s="34">
        <v>2109008</v>
      </c>
      <c r="B53" s="37" t="s">
        <v>197</v>
      </c>
      <c r="C53" s="55" t="s">
        <v>187</v>
      </c>
      <c r="D53" s="98">
        <v>50</v>
      </c>
      <c r="E53" s="69">
        <f t="shared" si="1"/>
        <v>3744.4100000000008</v>
      </c>
      <c r="F53" s="33"/>
      <c r="G53" s="67"/>
      <c r="I53" s="60"/>
    </row>
    <row r="54" spans="1:9" ht="15.75" customHeight="1" x14ac:dyDescent="0.2">
      <c r="A54" s="34"/>
      <c r="B54" s="37" t="s">
        <v>197</v>
      </c>
      <c r="C54" s="55" t="s">
        <v>185</v>
      </c>
      <c r="D54" s="98">
        <v>35</v>
      </c>
      <c r="E54" s="69">
        <f t="shared" si="1"/>
        <v>3709.4100000000008</v>
      </c>
      <c r="F54" s="33"/>
      <c r="G54" s="67"/>
      <c r="I54" s="60"/>
    </row>
    <row r="55" spans="1:9" ht="15.75" customHeight="1" x14ac:dyDescent="0.2">
      <c r="A55" s="34"/>
      <c r="B55" s="70" t="s">
        <v>215</v>
      </c>
      <c r="C55" s="55"/>
      <c r="D55" s="98">
        <v>-10.63</v>
      </c>
      <c r="E55" s="69">
        <f t="shared" si="1"/>
        <v>3720.0400000000009</v>
      </c>
      <c r="F55" s="33"/>
      <c r="G55" s="67"/>
      <c r="I55" s="60"/>
    </row>
    <row r="56" spans="1:9" ht="15.75" customHeight="1" x14ac:dyDescent="0.2">
      <c r="A56" s="34"/>
      <c r="B56" s="37" t="s">
        <v>197</v>
      </c>
      <c r="C56" s="55" t="s">
        <v>188</v>
      </c>
      <c r="D56" s="98">
        <v>70</v>
      </c>
      <c r="E56" s="69">
        <f t="shared" si="1"/>
        <v>3650.0400000000009</v>
      </c>
      <c r="F56" s="33"/>
      <c r="G56" s="67"/>
      <c r="I56" s="60"/>
    </row>
    <row r="57" spans="1:9" ht="15.75" customHeight="1" x14ac:dyDescent="0.2">
      <c r="A57" s="34"/>
      <c r="B57" s="37" t="s">
        <v>197</v>
      </c>
      <c r="C57" s="55" t="s">
        <v>186</v>
      </c>
      <c r="D57" s="98">
        <v>35</v>
      </c>
      <c r="E57" s="69">
        <f t="shared" si="1"/>
        <v>3615.0400000000009</v>
      </c>
      <c r="F57" s="33"/>
      <c r="G57" s="67"/>
      <c r="I57" s="60"/>
    </row>
    <row r="58" spans="1:9" ht="15.75" customHeight="1" x14ac:dyDescent="0.2">
      <c r="A58" s="34"/>
      <c r="B58" s="37" t="s">
        <v>198</v>
      </c>
      <c r="C58" s="55"/>
      <c r="D58" s="98">
        <v>350</v>
      </c>
      <c r="E58" s="69">
        <f t="shared" si="1"/>
        <v>3265.0400000000009</v>
      </c>
      <c r="F58" s="33"/>
      <c r="G58" s="67"/>
      <c r="I58" s="60"/>
    </row>
    <row r="59" spans="1:9" ht="15.75" customHeight="1" x14ac:dyDescent="0.2">
      <c r="A59" s="34"/>
      <c r="B59" s="37"/>
      <c r="C59" s="55"/>
      <c r="D59" s="98">
        <f>SUM(D34:D58)</f>
        <v>2467.4799999999996</v>
      </c>
      <c r="E59" s="69"/>
      <c r="F59" s="33"/>
      <c r="G59" s="67"/>
      <c r="I59" s="60"/>
    </row>
    <row r="60" spans="1:9" ht="15.75" customHeight="1" x14ac:dyDescent="0.2">
      <c r="A60" s="34"/>
      <c r="B60" s="37"/>
      <c r="C60" s="55"/>
      <c r="D60" s="98"/>
      <c r="E60" s="69"/>
      <c r="F60" s="33"/>
      <c r="G60" s="67"/>
      <c r="I60" s="60"/>
    </row>
    <row r="61" spans="1:9" ht="15.75" customHeight="1" x14ac:dyDescent="0.25">
      <c r="A61" s="204" t="s">
        <v>213</v>
      </c>
      <c r="B61" s="213"/>
      <c r="C61" s="32"/>
      <c r="D61" s="50"/>
      <c r="E61" s="50"/>
      <c r="F61" s="33"/>
      <c r="G61" s="67"/>
      <c r="I61" s="60"/>
    </row>
    <row r="62" spans="1:9" ht="15.75" customHeight="1" x14ac:dyDescent="0.2">
      <c r="A62" s="34" t="s">
        <v>3</v>
      </c>
      <c r="B62" s="34" t="s">
        <v>4</v>
      </c>
      <c r="C62" s="35" t="s">
        <v>184</v>
      </c>
      <c r="D62" s="47" t="s">
        <v>214</v>
      </c>
      <c r="E62" s="47" t="s">
        <v>8</v>
      </c>
      <c r="F62" s="36" t="s">
        <v>173</v>
      </c>
      <c r="G62" s="68" t="s">
        <v>9</v>
      </c>
      <c r="I62" s="60"/>
    </row>
    <row r="63" spans="1:9" ht="15.75" customHeight="1" x14ac:dyDescent="0.2">
      <c r="A63" s="34" t="s">
        <v>10</v>
      </c>
      <c r="B63" s="34"/>
      <c r="C63" s="35"/>
      <c r="D63" s="47" t="s">
        <v>11</v>
      </c>
      <c r="E63" s="47"/>
      <c r="F63" s="36" t="s">
        <v>125</v>
      </c>
      <c r="G63" s="67"/>
      <c r="I63" s="60"/>
    </row>
    <row r="64" spans="1:9" ht="15.75" customHeight="1" x14ac:dyDescent="0.2">
      <c r="A64" s="34">
        <v>2109009</v>
      </c>
      <c r="B64" s="37" t="s">
        <v>199</v>
      </c>
      <c r="C64" s="55" t="s">
        <v>187</v>
      </c>
      <c r="D64" s="98">
        <v>50</v>
      </c>
      <c r="E64" s="69">
        <f>+E58-D64</f>
        <v>3215.0400000000009</v>
      </c>
      <c r="F64" s="33"/>
      <c r="G64" s="67"/>
      <c r="I64" s="60"/>
    </row>
    <row r="65" spans="1:9" ht="15.75" customHeight="1" x14ac:dyDescent="0.2">
      <c r="A65" s="34"/>
      <c r="B65" s="37" t="s">
        <v>199</v>
      </c>
      <c r="C65" s="55" t="s">
        <v>185</v>
      </c>
      <c r="D65" s="98">
        <v>35</v>
      </c>
      <c r="E65" s="69">
        <f>+E64-D65</f>
        <v>3180.0400000000009</v>
      </c>
      <c r="F65" s="33"/>
      <c r="G65" s="67"/>
      <c r="I65" s="60"/>
    </row>
    <row r="66" spans="1:9" ht="15.75" customHeight="1" x14ac:dyDescent="0.2">
      <c r="A66" s="34"/>
      <c r="B66" s="70" t="s">
        <v>215</v>
      </c>
      <c r="C66" s="55"/>
      <c r="D66" s="98">
        <v>-10.63</v>
      </c>
      <c r="E66" s="69">
        <f t="shared" ref="E66:E87" si="2">+E65-D66</f>
        <v>3190.670000000001</v>
      </c>
      <c r="F66" s="33"/>
      <c r="G66" s="67"/>
      <c r="I66" s="60"/>
    </row>
    <row r="67" spans="1:9" ht="15.75" customHeight="1" x14ac:dyDescent="0.2">
      <c r="A67" s="34"/>
      <c r="B67" s="37" t="s">
        <v>199</v>
      </c>
      <c r="C67" s="55" t="s">
        <v>188</v>
      </c>
      <c r="D67" s="98">
        <v>70</v>
      </c>
      <c r="E67" s="69">
        <f t="shared" si="2"/>
        <v>3120.670000000001</v>
      </c>
      <c r="F67" s="33"/>
      <c r="G67" s="67"/>
      <c r="I67" s="60"/>
    </row>
    <row r="68" spans="1:9" ht="15.75" customHeight="1" x14ac:dyDescent="0.2">
      <c r="A68" s="34"/>
      <c r="B68" s="37" t="s">
        <v>199</v>
      </c>
      <c r="C68" s="55" t="s">
        <v>186</v>
      </c>
      <c r="D68" s="98">
        <v>35</v>
      </c>
      <c r="E68" s="69">
        <f t="shared" si="2"/>
        <v>3085.670000000001</v>
      </c>
      <c r="F68" s="33"/>
      <c r="G68" s="67"/>
      <c r="I68" s="60"/>
    </row>
    <row r="69" spans="1:9" ht="15.75" customHeight="1" x14ac:dyDescent="0.2">
      <c r="A69" s="34"/>
      <c r="B69" s="37" t="s">
        <v>200</v>
      </c>
      <c r="C69" s="55"/>
      <c r="D69" s="98">
        <v>350</v>
      </c>
      <c r="E69" s="69">
        <f t="shared" si="2"/>
        <v>2735.670000000001</v>
      </c>
      <c r="F69" s="33"/>
      <c r="G69" s="67"/>
      <c r="I69" s="60"/>
    </row>
    <row r="70" spans="1:9" ht="15.75" customHeight="1" x14ac:dyDescent="0.2">
      <c r="A70" s="34">
        <v>2109010</v>
      </c>
      <c r="B70" s="37" t="s">
        <v>201</v>
      </c>
      <c r="C70" s="55" t="s">
        <v>187</v>
      </c>
      <c r="D70" s="98">
        <v>50</v>
      </c>
      <c r="E70" s="69">
        <f t="shared" si="2"/>
        <v>2685.670000000001</v>
      </c>
      <c r="F70" s="33"/>
      <c r="G70" s="67"/>
      <c r="I70" s="60"/>
    </row>
    <row r="71" spans="1:9" ht="15.75" customHeight="1" x14ac:dyDescent="0.2">
      <c r="A71" s="34"/>
      <c r="B71" s="37" t="s">
        <v>201</v>
      </c>
      <c r="C71" s="55" t="s">
        <v>185</v>
      </c>
      <c r="D71" s="98">
        <v>35</v>
      </c>
      <c r="E71" s="69">
        <f t="shared" si="2"/>
        <v>2650.670000000001</v>
      </c>
      <c r="F71" s="33"/>
      <c r="G71" s="67"/>
      <c r="I71" s="60"/>
    </row>
    <row r="72" spans="1:9" ht="15.75" customHeight="1" x14ac:dyDescent="0.2">
      <c r="A72" s="34"/>
      <c r="B72" s="70" t="s">
        <v>215</v>
      </c>
      <c r="C72" s="55"/>
      <c r="D72" s="98">
        <v>-10.63</v>
      </c>
      <c r="E72" s="69">
        <f t="shared" si="2"/>
        <v>2661.3000000000011</v>
      </c>
      <c r="F72" s="33"/>
      <c r="G72" s="67"/>
    </row>
    <row r="73" spans="1:9" ht="15.75" customHeight="1" x14ac:dyDescent="0.2">
      <c r="A73" s="34"/>
      <c r="B73" s="37" t="s">
        <v>201</v>
      </c>
      <c r="C73" s="55" t="s">
        <v>188</v>
      </c>
      <c r="D73" s="98">
        <v>70</v>
      </c>
      <c r="E73" s="69">
        <f t="shared" si="2"/>
        <v>2591.3000000000011</v>
      </c>
      <c r="F73" s="33"/>
      <c r="G73" s="67"/>
    </row>
    <row r="74" spans="1:9" ht="15.75" customHeight="1" x14ac:dyDescent="0.2">
      <c r="A74" s="34"/>
      <c r="B74" s="37" t="s">
        <v>201</v>
      </c>
      <c r="C74" s="55" t="s">
        <v>186</v>
      </c>
      <c r="D74" s="98">
        <v>35</v>
      </c>
      <c r="E74" s="69">
        <f t="shared" si="2"/>
        <v>2556.3000000000011</v>
      </c>
      <c r="F74" s="33"/>
      <c r="G74" s="67"/>
    </row>
    <row r="75" spans="1:9" ht="15.75" customHeight="1" x14ac:dyDescent="0.2">
      <c r="A75" s="34"/>
      <c r="B75" s="37" t="s">
        <v>202</v>
      </c>
      <c r="C75" s="55"/>
      <c r="D75" s="98">
        <v>350</v>
      </c>
      <c r="E75" s="69">
        <f t="shared" si="2"/>
        <v>2206.3000000000011</v>
      </c>
      <c r="F75" s="33"/>
      <c r="G75" s="67"/>
    </row>
    <row r="76" spans="1:9" ht="15.75" customHeight="1" x14ac:dyDescent="0.2">
      <c r="A76" s="34">
        <v>2109011</v>
      </c>
      <c r="B76" s="37" t="s">
        <v>203</v>
      </c>
      <c r="C76" s="55" t="s">
        <v>187</v>
      </c>
      <c r="D76" s="98">
        <v>50</v>
      </c>
      <c r="E76" s="69">
        <f t="shared" si="2"/>
        <v>2156.3000000000011</v>
      </c>
      <c r="F76" s="33"/>
      <c r="G76" s="67"/>
    </row>
    <row r="77" spans="1:9" ht="15.75" customHeight="1" x14ac:dyDescent="0.2">
      <c r="A77" s="34"/>
      <c r="B77" s="37" t="s">
        <v>203</v>
      </c>
      <c r="C77" s="55" t="s">
        <v>185</v>
      </c>
      <c r="D77" s="98">
        <v>35</v>
      </c>
      <c r="E77" s="69">
        <f t="shared" si="2"/>
        <v>2121.3000000000011</v>
      </c>
      <c r="F77" s="33"/>
      <c r="G77" s="67"/>
    </row>
    <row r="78" spans="1:9" ht="15.75" customHeight="1" x14ac:dyDescent="0.2">
      <c r="A78" s="34"/>
      <c r="B78" s="70" t="s">
        <v>215</v>
      </c>
      <c r="C78" s="55"/>
      <c r="D78" s="98">
        <v>-10.63</v>
      </c>
      <c r="E78" s="69">
        <f t="shared" si="2"/>
        <v>2131.9300000000012</v>
      </c>
      <c r="F78" s="33"/>
      <c r="G78" s="67"/>
      <c r="I78" s="60"/>
    </row>
    <row r="79" spans="1:9" ht="15.75" customHeight="1" x14ac:dyDescent="0.2">
      <c r="A79" s="34"/>
      <c r="B79" s="37" t="s">
        <v>203</v>
      </c>
      <c r="C79" s="55" t="s">
        <v>188</v>
      </c>
      <c r="D79" s="98">
        <v>70</v>
      </c>
      <c r="E79" s="69">
        <f t="shared" si="2"/>
        <v>2061.9300000000012</v>
      </c>
      <c r="F79" s="33"/>
      <c r="G79" s="67"/>
      <c r="I79" s="60"/>
    </row>
    <row r="80" spans="1:9" ht="15.75" customHeight="1" x14ac:dyDescent="0.2">
      <c r="A80" s="34"/>
      <c r="B80" s="37" t="s">
        <v>203</v>
      </c>
      <c r="C80" s="55" t="s">
        <v>186</v>
      </c>
      <c r="D80" s="98">
        <v>35</v>
      </c>
      <c r="E80" s="69">
        <f t="shared" si="2"/>
        <v>2026.9300000000012</v>
      </c>
      <c r="F80" s="33"/>
      <c r="G80" s="67"/>
      <c r="I80" s="60"/>
    </row>
    <row r="81" spans="1:9" ht="15.75" customHeight="1" x14ac:dyDescent="0.2">
      <c r="A81" s="34"/>
      <c r="B81" s="37" t="s">
        <v>204</v>
      </c>
      <c r="C81" s="55"/>
      <c r="D81" s="98">
        <v>350</v>
      </c>
      <c r="E81" s="69">
        <f t="shared" si="2"/>
        <v>1676.9300000000012</v>
      </c>
      <c r="F81" s="33"/>
      <c r="G81" s="67"/>
      <c r="I81" s="60"/>
    </row>
    <row r="82" spans="1:9" ht="15.75" customHeight="1" x14ac:dyDescent="0.2">
      <c r="A82" s="34">
        <v>2109012</v>
      </c>
      <c r="B82" s="37" t="s">
        <v>205</v>
      </c>
      <c r="C82" s="55" t="s">
        <v>187</v>
      </c>
      <c r="D82" s="98">
        <v>50</v>
      </c>
      <c r="E82" s="69">
        <f t="shared" si="2"/>
        <v>1626.9300000000012</v>
      </c>
      <c r="F82" s="33"/>
      <c r="G82" s="67"/>
      <c r="I82" s="60"/>
    </row>
    <row r="83" spans="1:9" ht="15.75" customHeight="1" x14ac:dyDescent="0.2">
      <c r="A83" s="34"/>
      <c r="B83" s="37" t="s">
        <v>205</v>
      </c>
      <c r="C83" s="55" t="s">
        <v>185</v>
      </c>
      <c r="D83" s="98">
        <v>35</v>
      </c>
      <c r="E83" s="69">
        <f t="shared" si="2"/>
        <v>1591.9300000000012</v>
      </c>
      <c r="F83" s="33"/>
      <c r="G83" s="67"/>
      <c r="I83" s="60"/>
    </row>
    <row r="84" spans="1:9" ht="15.75" customHeight="1" x14ac:dyDescent="0.2">
      <c r="A84" s="34"/>
      <c r="B84" s="70" t="s">
        <v>215</v>
      </c>
      <c r="C84" s="55"/>
      <c r="D84" s="98">
        <v>-10.63</v>
      </c>
      <c r="E84" s="69">
        <f t="shared" si="2"/>
        <v>1602.5600000000013</v>
      </c>
      <c r="F84" s="33"/>
      <c r="G84" s="67"/>
      <c r="I84" s="60"/>
    </row>
    <row r="85" spans="1:9" ht="15.75" customHeight="1" x14ac:dyDescent="0.2">
      <c r="A85" s="34"/>
      <c r="B85" s="37" t="s">
        <v>205</v>
      </c>
      <c r="C85" s="55" t="s">
        <v>188</v>
      </c>
      <c r="D85" s="98">
        <v>70</v>
      </c>
      <c r="E85" s="69">
        <f t="shared" si="2"/>
        <v>1532.5600000000013</v>
      </c>
      <c r="F85" s="33"/>
      <c r="G85" s="67"/>
      <c r="I85" s="60"/>
    </row>
    <row r="86" spans="1:9" ht="15.75" customHeight="1" x14ac:dyDescent="0.2">
      <c r="A86" s="34"/>
      <c r="B86" s="37" t="s">
        <v>205</v>
      </c>
      <c r="C86" s="55" t="s">
        <v>186</v>
      </c>
      <c r="D86" s="98">
        <v>35</v>
      </c>
      <c r="E86" s="69">
        <f t="shared" si="2"/>
        <v>1497.5600000000013</v>
      </c>
      <c r="F86" s="33"/>
      <c r="G86" s="67"/>
      <c r="I86" s="60"/>
    </row>
    <row r="87" spans="1:9" ht="15.75" customHeight="1" x14ac:dyDescent="0.2">
      <c r="A87" s="34"/>
      <c r="B87" s="37" t="s">
        <v>206</v>
      </c>
      <c r="C87" s="55"/>
      <c r="D87" s="98">
        <v>350</v>
      </c>
      <c r="E87" s="69">
        <f t="shared" si="2"/>
        <v>1147.5600000000013</v>
      </c>
      <c r="F87" s="33"/>
      <c r="G87" s="67"/>
      <c r="I87" s="60"/>
    </row>
    <row r="88" spans="1:9" ht="15.75" customHeight="1" x14ac:dyDescent="0.2">
      <c r="A88" s="34"/>
      <c r="B88" s="37"/>
      <c r="C88" s="37"/>
      <c r="D88" s="98">
        <f>SUM(D64:D87)</f>
        <v>2117.4799999999996</v>
      </c>
      <c r="E88" s="50"/>
      <c r="F88" s="33"/>
      <c r="G88" s="67"/>
      <c r="I88" s="60"/>
    </row>
    <row r="89" spans="1:9" ht="15.75" customHeight="1" x14ac:dyDescent="0.2">
      <c r="A89" s="34"/>
      <c r="B89" s="37"/>
      <c r="C89" s="37"/>
      <c r="D89" s="98">
        <f>+D28+D59+D88</f>
        <v>6352.4399999999987</v>
      </c>
      <c r="E89" s="50" t="s">
        <v>121</v>
      </c>
      <c r="F89" s="33"/>
      <c r="G89" s="67"/>
      <c r="I89" s="60"/>
    </row>
    <row r="90" spans="1:9" ht="15.75" customHeight="1" x14ac:dyDescent="0.2">
      <c r="A90" s="34"/>
      <c r="B90" s="37" t="s">
        <v>420</v>
      </c>
      <c r="C90" s="37"/>
      <c r="D90" s="98">
        <v>6670</v>
      </c>
      <c r="E90" s="50"/>
      <c r="F90" s="33"/>
      <c r="G90" s="67"/>
      <c r="I90" s="60"/>
    </row>
    <row r="91" spans="1:9" ht="15.75" customHeight="1" x14ac:dyDescent="0.2">
      <c r="A91" s="34"/>
      <c r="B91" s="37"/>
      <c r="C91" s="37"/>
      <c r="D91" s="98"/>
      <c r="E91" s="50"/>
      <c r="F91" s="33"/>
      <c r="G91" s="67"/>
      <c r="I91" s="60"/>
    </row>
    <row r="92" spans="1:9" ht="15.75" customHeight="1" x14ac:dyDescent="0.2">
      <c r="A92" s="34"/>
      <c r="B92" s="37"/>
      <c r="C92" s="37"/>
      <c r="D92" s="98"/>
      <c r="E92" s="50"/>
      <c r="F92" s="33"/>
      <c r="G92" s="37"/>
      <c r="I92" s="60"/>
    </row>
    <row r="93" spans="1:9" ht="15.75" customHeight="1" x14ac:dyDescent="0.2">
      <c r="A93" s="34"/>
      <c r="B93" s="37"/>
      <c r="C93" s="37"/>
      <c r="D93" s="98"/>
      <c r="E93" s="50"/>
      <c r="F93" s="33"/>
      <c r="G93" s="37"/>
      <c r="I93" s="60"/>
    </row>
    <row r="94" spans="1:9" ht="15.75" customHeight="1" x14ac:dyDescent="0.2">
      <c r="A94" s="34"/>
      <c r="B94" s="37"/>
      <c r="C94" s="37"/>
      <c r="D94" s="98"/>
      <c r="E94" s="50"/>
      <c r="F94" s="33"/>
      <c r="G94" s="37"/>
      <c r="I94" s="60"/>
    </row>
    <row r="95" spans="1:9" ht="15.75" customHeight="1" x14ac:dyDescent="0.2">
      <c r="A95" s="34"/>
      <c r="B95" s="37"/>
      <c r="C95" s="37"/>
      <c r="D95" s="98"/>
      <c r="E95" s="50"/>
      <c r="F95" s="33"/>
      <c r="G95" s="37"/>
      <c r="I95" s="60"/>
    </row>
    <row r="96" spans="1:9" ht="15.75" customHeight="1" x14ac:dyDescent="0.2">
      <c r="A96" s="34"/>
      <c r="B96" s="37"/>
      <c r="C96" s="37"/>
      <c r="D96" s="98"/>
      <c r="E96" s="50"/>
      <c r="F96" s="33"/>
      <c r="G96" s="37"/>
      <c r="I96" s="60"/>
    </row>
    <row r="97" spans="1:9" ht="15.75" customHeight="1" x14ac:dyDescent="0.2">
      <c r="A97" s="34"/>
      <c r="B97" s="37"/>
      <c r="C97" s="32"/>
      <c r="D97" s="50"/>
      <c r="E97" s="50"/>
      <c r="F97" s="33"/>
      <c r="G97" s="37"/>
      <c r="I97" s="60"/>
    </row>
    <row r="98" spans="1:9" ht="15.75" customHeight="1" x14ac:dyDescent="0.2">
      <c r="A98" s="34"/>
      <c r="B98" s="37"/>
      <c r="C98" s="32"/>
      <c r="D98" s="50"/>
      <c r="E98" s="50"/>
      <c r="F98" s="33"/>
      <c r="G98" s="37"/>
      <c r="I98" s="60"/>
    </row>
    <row r="99" spans="1:9" ht="15.75" customHeight="1" x14ac:dyDescent="0.2">
      <c r="A99" s="34"/>
      <c r="B99" s="37"/>
      <c r="C99" s="32"/>
      <c r="D99" s="50"/>
      <c r="E99" s="50"/>
      <c r="F99" s="33"/>
      <c r="G99" s="37"/>
      <c r="I99" s="60"/>
    </row>
    <row r="100" spans="1:9" ht="15.75" customHeight="1" x14ac:dyDescent="0.2">
      <c r="A100" s="34"/>
      <c r="B100" s="37"/>
      <c r="C100" s="32"/>
      <c r="D100" s="50"/>
      <c r="E100" s="50"/>
      <c r="F100" s="33"/>
      <c r="G100" s="37"/>
      <c r="I100" s="60"/>
    </row>
    <row r="101" spans="1:9" ht="15.75" customHeight="1" x14ac:dyDescent="0.2">
      <c r="A101" s="34"/>
      <c r="B101" s="37"/>
      <c r="C101" s="32"/>
      <c r="D101" s="50"/>
      <c r="E101" s="50"/>
      <c r="F101" s="33"/>
      <c r="G101" s="37"/>
      <c r="I101" s="60"/>
    </row>
    <row r="102" spans="1:9" ht="15.75" customHeight="1" x14ac:dyDescent="0.2">
      <c r="A102" s="34"/>
      <c r="B102" s="37"/>
      <c r="C102" s="32"/>
      <c r="D102" s="50"/>
      <c r="E102" s="50"/>
      <c r="F102" s="33"/>
      <c r="G102" s="37"/>
      <c r="I102" s="60"/>
    </row>
    <row r="103" spans="1:9" ht="15.75" customHeight="1" x14ac:dyDescent="0.2">
      <c r="A103" s="34"/>
      <c r="B103" s="37"/>
      <c r="C103" s="32"/>
      <c r="D103" s="50"/>
      <c r="E103" s="50"/>
      <c r="F103" s="33"/>
      <c r="G103" s="37"/>
    </row>
    <row r="104" spans="1:9" ht="15.75" customHeight="1" x14ac:dyDescent="0.2">
      <c r="A104" s="34"/>
      <c r="B104" s="37"/>
      <c r="C104" s="32"/>
      <c r="D104" s="50"/>
      <c r="E104" s="50"/>
      <c r="F104" s="33"/>
      <c r="G104" s="37"/>
    </row>
    <row r="105" spans="1:9" ht="15.75" customHeight="1" x14ac:dyDescent="0.2">
      <c r="A105" s="34"/>
      <c r="B105" s="37"/>
      <c r="C105" s="32"/>
      <c r="D105" s="50"/>
      <c r="E105" s="50"/>
      <c r="F105" s="33"/>
      <c r="G105" s="37"/>
    </row>
    <row r="106" spans="1:9" ht="15.75" customHeight="1" x14ac:dyDescent="0.2">
      <c r="A106" s="34"/>
      <c r="B106" s="37"/>
      <c r="C106" s="32"/>
      <c r="D106" s="50"/>
      <c r="E106" s="50"/>
      <c r="F106" s="33"/>
      <c r="G106" s="37"/>
    </row>
    <row r="107" spans="1:9" ht="15.75" customHeight="1" x14ac:dyDescent="0.2">
      <c r="A107" s="34"/>
      <c r="B107" s="37"/>
      <c r="C107" s="32"/>
      <c r="D107" s="50"/>
      <c r="E107" s="50"/>
      <c r="F107" s="33"/>
      <c r="G107" s="37"/>
    </row>
    <row r="108" spans="1:9" ht="15.75" customHeight="1" x14ac:dyDescent="0.2">
      <c r="A108" s="34"/>
      <c r="B108" s="37"/>
      <c r="C108" s="32"/>
      <c r="D108" s="50"/>
      <c r="E108" s="50"/>
      <c r="F108" s="33"/>
      <c r="G108" s="37"/>
    </row>
    <row r="109" spans="1:9" ht="15.75" customHeight="1" x14ac:dyDescent="0.2">
      <c r="A109" s="34"/>
      <c r="B109" s="37"/>
      <c r="C109" s="32"/>
      <c r="D109" s="50"/>
      <c r="E109" s="50"/>
      <c r="F109" s="33"/>
      <c r="G109" s="37"/>
    </row>
  </sheetData>
  <mergeCells count="3">
    <mergeCell ref="A1:B1"/>
    <mergeCell ref="A31:B31"/>
    <mergeCell ref="A61:B61"/>
  </mergeCells>
  <printOptions gridLines="1" gridLinesSet="0"/>
  <pageMargins left="0.5" right="0.5" top="1" bottom="1" header="0.5" footer="0.5"/>
  <pageSetup orientation="landscape" horizontalDpi="200" verticalDpi="200" r:id="rId1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5"/>
  <sheetViews>
    <sheetView view="pageBreakPreview" zoomScale="60" zoomScaleNormal="75" workbookViewId="0">
      <selection sqref="A1:B1"/>
    </sheetView>
  </sheetViews>
  <sheetFormatPr defaultRowHeight="23.25" customHeight="1" x14ac:dyDescent="0.3"/>
  <cols>
    <col min="1" max="1" width="35.140625" style="163" customWidth="1"/>
    <col min="2" max="2" width="23.85546875" style="138" customWidth="1"/>
    <col min="3" max="3" width="20.28515625" style="156" customWidth="1"/>
    <col min="4" max="4" width="17.85546875" style="156" customWidth="1"/>
    <col min="5" max="5" width="9.140625" style="142"/>
    <col min="6" max="16384" width="9.140625" style="138"/>
  </cols>
  <sheetData>
    <row r="1" spans="1:6" ht="23.25" customHeight="1" x14ac:dyDescent="0.3">
      <c r="A1" s="206" t="s">
        <v>213</v>
      </c>
      <c r="B1" s="207"/>
      <c r="C1" s="189"/>
      <c r="D1" s="155"/>
      <c r="F1" s="142"/>
    </row>
    <row r="2" spans="1:6" ht="23.25" customHeight="1" x14ac:dyDescent="0.3">
      <c r="A2" s="139" t="s">
        <v>4</v>
      </c>
      <c r="B2" s="185">
        <v>2000</v>
      </c>
      <c r="C2" s="177">
        <v>2001</v>
      </c>
      <c r="D2" s="142"/>
      <c r="E2" s="138"/>
    </row>
    <row r="3" spans="1:6" ht="23.25" customHeight="1" x14ac:dyDescent="0.3">
      <c r="A3" s="141" t="s">
        <v>81</v>
      </c>
      <c r="B3" s="150">
        <v>731</v>
      </c>
      <c r="C3" s="144">
        <v>537</v>
      </c>
      <c r="D3" s="142"/>
      <c r="E3" s="138"/>
    </row>
    <row r="4" spans="1:6" ht="23.25" customHeight="1" x14ac:dyDescent="0.3">
      <c r="A4" s="141" t="s">
        <v>40</v>
      </c>
      <c r="B4" s="150">
        <v>817</v>
      </c>
      <c r="C4" s="144">
        <v>537</v>
      </c>
      <c r="D4" s="142"/>
      <c r="E4" s="138"/>
    </row>
    <row r="5" spans="1:6" ht="23.25" customHeight="1" x14ac:dyDescent="0.3">
      <c r="A5" s="141" t="s">
        <v>41</v>
      </c>
      <c r="B5" s="150">
        <v>336</v>
      </c>
      <c r="C5" s="144">
        <v>537</v>
      </c>
      <c r="D5" s="142"/>
      <c r="E5" s="138"/>
    </row>
    <row r="6" spans="1:6" ht="23.25" customHeight="1" x14ac:dyDescent="0.3">
      <c r="A6" s="141" t="s">
        <v>42</v>
      </c>
      <c r="B6" s="150">
        <v>535.64</v>
      </c>
      <c r="C6" s="144">
        <v>537</v>
      </c>
      <c r="D6" s="142"/>
      <c r="E6" s="138"/>
    </row>
    <row r="7" spans="1:6" ht="23.25" customHeight="1" x14ac:dyDescent="0.3">
      <c r="A7" s="141" t="s">
        <v>43</v>
      </c>
      <c r="B7" s="150">
        <v>521</v>
      </c>
      <c r="C7" s="144">
        <v>537</v>
      </c>
      <c r="D7" s="142"/>
      <c r="E7" s="138"/>
    </row>
    <row r="8" spans="1:6" ht="23.25" customHeight="1" x14ac:dyDescent="0.3">
      <c r="A8" s="141" t="s">
        <v>44</v>
      </c>
      <c r="B8" s="150">
        <v>513</v>
      </c>
      <c r="C8" s="144">
        <v>537</v>
      </c>
      <c r="D8" s="142"/>
      <c r="E8" s="138"/>
    </row>
    <row r="9" spans="1:6" ht="23.25" customHeight="1" x14ac:dyDescent="0.3">
      <c r="A9" s="141" t="s">
        <v>45</v>
      </c>
      <c r="B9" s="150">
        <v>536</v>
      </c>
      <c r="C9" s="144">
        <v>537</v>
      </c>
      <c r="D9" s="142"/>
      <c r="E9" s="138"/>
    </row>
    <row r="10" spans="1:6" ht="23.25" customHeight="1" x14ac:dyDescent="0.3">
      <c r="A10" s="141" t="s">
        <v>179</v>
      </c>
      <c r="B10" s="150">
        <v>547</v>
      </c>
      <c r="C10" s="144">
        <v>537</v>
      </c>
      <c r="D10" s="142"/>
      <c r="E10" s="138"/>
    </row>
    <row r="11" spans="1:6" ht="23.25" customHeight="1" x14ac:dyDescent="0.3">
      <c r="A11" s="141" t="s">
        <v>46</v>
      </c>
      <c r="B11" s="150">
        <v>294.56</v>
      </c>
      <c r="C11" s="144">
        <v>537</v>
      </c>
      <c r="D11" s="142"/>
      <c r="E11" s="138"/>
    </row>
    <row r="12" spans="1:6" ht="23.25" customHeight="1" x14ac:dyDescent="0.3">
      <c r="A12" s="141" t="s">
        <v>47</v>
      </c>
      <c r="B12" s="150">
        <v>537</v>
      </c>
      <c r="C12" s="144">
        <v>537</v>
      </c>
      <c r="D12" s="142"/>
      <c r="E12" s="138"/>
    </row>
    <row r="13" spans="1:6" ht="23.25" customHeight="1" x14ac:dyDescent="0.3">
      <c r="A13" s="141" t="s">
        <v>501</v>
      </c>
      <c r="B13" s="150">
        <v>537</v>
      </c>
      <c r="C13" s="144">
        <v>537</v>
      </c>
      <c r="D13" s="142"/>
      <c r="E13" s="138"/>
    </row>
    <row r="14" spans="1:6" ht="23.25" customHeight="1" x14ac:dyDescent="0.3">
      <c r="A14" s="141" t="s">
        <v>49</v>
      </c>
      <c r="B14" s="150">
        <v>537</v>
      </c>
      <c r="C14" s="144">
        <v>537</v>
      </c>
      <c r="D14" s="142"/>
      <c r="E14" s="138"/>
    </row>
    <row r="15" spans="1:6" ht="23.25" customHeight="1" x14ac:dyDescent="0.3">
      <c r="A15" s="141" t="s">
        <v>502</v>
      </c>
      <c r="B15" s="150"/>
      <c r="C15" s="144">
        <v>600</v>
      </c>
      <c r="D15" s="142"/>
      <c r="E15" s="138"/>
    </row>
    <row r="16" spans="1:6" ht="23.25" customHeight="1" x14ac:dyDescent="0.3">
      <c r="A16" s="141"/>
      <c r="B16" s="150"/>
      <c r="C16" s="144"/>
      <c r="D16" s="142"/>
      <c r="E16" s="138"/>
    </row>
    <row r="17" spans="1:5" ht="23.25" customHeight="1" x14ac:dyDescent="0.3">
      <c r="A17" s="141"/>
      <c r="B17" s="150"/>
      <c r="C17" s="144"/>
      <c r="D17" s="142"/>
      <c r="E17" s="138"/>
    </row>
    <row r="18" spans="1:5" ht="23.25" customHeight="1" x14ac:dyDescent="0.3">
      <c r="A18" s="175" t="s">
        <v>492</v>
      </c>
      <c r="B18" s="183">
        <f>SUM(B3:B17)</f>
        <v>6442.2</v>
      </c>
      <c r="C18" s="178">
        <f>SUM(C3:C17)</f>
        <v>7044</v>
      </c>
      <c r="D18" s="142"/>
      <c r="E18" s="138"/>
    </row>
    <row r="19" spans="1:5" ht="23.25" customHeight="1" x14ac:dyDescent="0.3">
      <c r="A19" s="175" t="s">
        <v>497</v>
      </c>
      <c r="B19" s="183"/>
      <c r="C19" s="178">
        <v>322</v>
      </c>
      <c r="D19" s="142"/>
      <c r="E19" s="138"/>
    </row>
    <row r="20" spans="1:5" ht="23.25" customHeight="1" x14ac:dyDescent="0.3">
      <c r="A20" s="175" t="s">
        <v>18</v>
      </c>
      <c r="B20" s="183"/>
      <c r="C20" s="178">
        <f>SUM(C18:C19)</f>
        <v>7366</v>
      </c>
      <c r="D20" s="142"/>
      <c r="E20" s="138"/>
    </row>
    <row r="21" spans="1:5" ht="23.25" customHeight="1" x14ac:dyDescent="0.3">
      <c r="A21" s="141"/>
      <c r="B21" s="150"/>
      <c r="C21" s="144"/>
      <c r="D21" s="142"/>
      <c r="E21" s="138"/>
    </row>
    <row r="22" spans="1:5" ht="23.25" customHeight="1" x14ac:dyDescent="0.3">
      <c r="A22" s="141"/>
      <c r="B22" s="150"/>
      <c r="C22" s="144"/>
      <c r="D22" s="142"/>
      <c r="E22" s="138"/>
    </row>
    <row r="23" spans="1:5" ht="23.25" customHeight="1" x14ac:dyDescent="0.3">
      <c r="A23" s="141"/>
      <c r="B23" s="150"/>
      <c r="C23" s="144"/>
      <c r="D23" s="142"/>
      <c r="E23" s="138"/>
    </row>
    <row r="24" spans="1:5" ht="23.25" customHeight="1" x14ac:dyDescent="0.3">
      <c r="A24" s="184"/>
      <c r="B24" s="150"/>
      <c r="C24" s="144"/>
      <c r="D24" s="142"/>
      <c r="E24" s="138"/>
    </row>
    <row r="25" spans="1:5" ht="23.25" customHeight="1" x14ac:dyDescent="0.3">
      <c r="A25" s="141"/>
      <c r="B25" s="150"/>
      <c r="C25" s="144"/>
      <c r="D25" s="142"/>
      <c r="E25" s="138"/>
    </row>
    <row r="26" spans="1:5" ht="23.25" customHeight="1" x14ac:dyDescent="0.3">
      <c r="A26" s="141"/>
      <c r="B26" s="150"/>
      <c r="C26" s="144"/>
      <c r="D26" s="142"/>
      <c r="E26" s="138"/>
    </row>
    <row r="27" spans="1:5" ht="23.25" customHeight="1" x14ac:dyDescent="0.3">
      <c r="A27" s="141"/>
      <c r="B27" s="150"/>
      <c r="C27" s="144"/>
      <c r="D27" s="142"/>
      <c r="E27" s="138"/>
    </row>
    <row r="28" spans="1:5" ht="23.25" customHeight="1" x14ac:dyDescent="0.3">
      <c r="A28" s="141"/>
      <c r="B28" s="150"/>
      <c r="C28" s="144"/>
      <c r="D28" s="142"/>
      <c r="E28" s="138"/>
    </row>
    <row r="29" spans="1:5" ht="23.25" customHeight="1" x14ac:dyDescent="0.3">
      <c r="A29" s="141"/>
      <c r="B29" s="150"/>
      <c r="C29" s="144"/>
      <c r="D29" s="142"/>
      <c r="E29" s="138"/>
    </row>
    <row r="30" spans="1:5" ht="23.25" customHeight="1" x14ac:dyDescent="0.3">
      <c r="A30" s="141"/>
      <c r="B30" s="150"/>
      <c r="C30" s="144"/>
      <c r="D30" s="142"/>
      <c r="E30" s="138"/>
    </row>
    <row r="31" spans="1:5" ht="23.25" customHeight="1" x14ac:dyDescent="0.3">
      <c r="A31" s="184"/>
      <c r="B31" s="150"/>
      <c r="C31" s="144"/>
      <c r="D31" s="142"/>
      <c r="E31" s="138"/>
    </row>
    <row r="32" spans="1:5" ht="23.25" customHeight="1" x14ac:dyDescent="0.3">
      <c r="A32" s="141"/>
      <c r="B32" s="150"/>
      <c r="C32" s="144"/>
      <c r="D32" s="142"/>
      <c r="E32" s="138"/>
    </row>
    <row r="33" spans="1:5" ht="23.25" customHeight="1" x14ac:dyDescent="0.3">
      <c r="A33" s="141"/>
      <c r="B33" s="150"/>
      <c r="C33" s="144"/>
      <c r="D33" s="142"/>
      <c r="E33" s="138"/>
    </row>
    <row r="34" spans="1:5" ht="23.25" customHeight="1" x14ac:dyDescent="0.3">
      <c r="A34" s="141"/>
      <c r="B34" s="150"/>
      <c r="C34" s="144"/>
      <c r="D34" s="142"/>
      <c r="E34" s="138"/>
    </row>
    <row r="35" spans="1:5" ht="23.25" customHeight="1" x14ac:dyDescent="0.3">
      <c r="A35" s="141"/>
      <c r="B35" s="150"/>
      <c r="C35" s="144"/>
      <c r="D35" s="142"/>
      <c r="E35" s="138"/>
    </row>
    <row r="36" spans="1:5" ht="23.25" customHeight="1" x14ac:dyDescent="0.3">
      <c r="A36" s="141"/>
      <c r="B36" s="150"/>
      <c r="C36" s="144"/>
      <c r="D36" s="142"/>
      <c r="E36" s="138"/>
    </row>
    <row r="37" spans="1:5" ht="23.25" customHeight="1" x14ac:dyDescent="0.3">
      <c r="A37" s="184"/>
      <c r="B37" s="150"/>
      <c r="C37" s="144"/>
      <c r="D37" s="142"/>
      <c r="E37" s="138"/>
    </row>
    <row r="38" spans="1:5" ht="23.25" customHeight="1" x14ac:dyDescent="0.3">
      <c r="A38" s="141"/>
      <c r="B38" s="150"/>
      <c r="C38" s="144"/>
      <c r="D38" s="138"/>
      <c r="E38" s="138"/>
    </row>
    <row r="39" spans="1:5" ht="23.25" customHeight="1" x14ac:dyDescent="0.3">
      <c r="A39" s="138"/>
      <c r="C39" s="138"/>
      <c r="D39" s="138"/>
      <c r="E39" s="138"/>
    </row>
    <row r="40" spans="1:5" ht="23.25" customHeight="1" x14ac:dyDescent="0.3">
      <c r="A40" s="138"/>
      <c r="C40" s="138"/>
      <c r="D40" s="138"/>
      <c r="E40" s="138"/>
    </row>
    <row r="41" spans="1:5" ht="23.25" customHeight="1" x14ac:dyDescent="0.3">
      <c r="A41" s="142"/>
      <c r="C41" s="138"/>
      <c r="D41" s="138"/>
      <c r="E41" s="138"/>
    </row>
    <row r="42" spans="1:5" ht="23.25" customHeight="1" x14ac:dyDescent="0.3">
      <c r="A42" s="142"/>
      <c r="C42" s="138"/>
      <c r="D42" s="138"/>
      <c r="E42" s="138"/>
    </row>
    <row r="43" spans="1:5" ht="23.25" customHeight="1" x14ac:dyDescent="0.3">
      <c r="A43" s="142"/>
      <c r="C43" s="138"/>
      <c r="D43" s="138"/>
      <c r="E43" s="138"/>
    </row>
    <row r="44" spans="1:5" ht="23.25" customHeight="1" x14ac:dyDescent="0.3">
      <c r="A44" s="142"/>
      <c r="C44" s="138"/>
      <c r="D44" s="138"/>
      <c r="E44" s="138"/>
    </row>
    <row r="45" spans="1:5" ht="23.25" customHeight="1" x14ac:dyDescent="0.3">
      <c r="A45" s="142"/>
      <c r="C45" s="138"/>
      <c r="D45" s="138"/>
      <c r="E45" s="138"/>
    </row>
    <row r="46" spans="1:5" ht="23.25" customHeight="1" x14ac:dyDescent="0.3">
      <c r="A46" s="142"/>
      <c r="C46" s="138"/>
      <c r="D46" s="138"/>
      <c r="E46" s="138"/>
    </row>
    <row r="47" spans="1:5" ht="23.25" customHeight="1" x14ac:dyDescent="0.3">
      <c r="A47" s="142"/>
      <c r="C47" s="138"/>
      <c r="D47" s="138"/>
      <c r="E47" s="138"/>
    </row>
    <row r="48" spans="1:5" ht="23.25" customHeight="1" x14ac:dyDescent="0.3">
      <c r="A48" s="142"/>
      <c r="C48" s="138"/>
      <c r="D48" s="138"/>
      <c r="E48" s="138"/>
    </row>
    <row r="49" spans="1:5" ht="23.25" customHeight="1" x14ac:dyDescent="0.3">
      <c r="A49" s="142"/>
      <c r="C49" s="138"/>
      <c r="D49" s="138"/>
      <c r="E49" s="138"/>
    </row>
    <row r="50" spans="1:5" ht="23.25" customHeight="1" x14ac:dyDescent="0.3">
      <c r="A50" s="142"/>
      <c r="C50" s="138"/>
      <c r="D50" s="138"/>
      <c r="E50" s="138"/>
    </row>
    <row r="51" spans="1:5" ht="23.25" customHeight="1" x14ac:dyDescent="0.3">
      <c r="A51" s="142"/>
      <c r="C51" s="138"/>
      <c r="D51" s="138"/>
      <c r="E51" s="138"/>
    </row>
    <row r="52" spans="1:5" ht="23.25" customHeight="1" x14ac:dyDescent="0.3">
      <c r="A52" s="142"/>
      <c r="C52" s="138"/>
      <c r="D52" s="138"/>
      <c r="E52" s="138"/>
    </row>
    <row r="53" spans="1:5" ht="23.25" customHeight="1" x14ac:dyDescent="0.3">
      <c r="A53" s="142"/>
      <c r="C53" s="138"/>
      <c r="D53" s="138"/>
      <c r="E53" s="138"/>
    </row>
    <row r="54" spans="1:5" ht="23.25" customHeight="1" x14ac:dyDescent="0.3">
      <c r="A54" s="142"/>
      <c r="C54" s="138"/>
      <c r="D54" s="138"/>
      <c r="E54" s="138"/>
    </row>
    <row r="55" spans="1:5" ht="23.25" customHeight="1" x14ac:dyDescent="0.3">
      <c r="A55" s="142"/>
      <c r="C55" s="138"/>
      <c r="D55" s="138"/>
      <c r="E55" s="138"/>
    </row>
    <row r="56" spans="1:5" ht="23.25" customHeight="1" x14ac:dyDescent="0.3">
      <c r="A56" s="142"/>
      <c r="C56" s="138"/>
      <c r="D56" s="138"/>
      <c r="E56" s="138"/>
    </row>
    <row r="57" spans="1:5" ht="23.25" customHeight="1" x14ac:dyDescent="0.3">
      <c r="A57" s="142"/>
      <c r="C57" s="138"/>
      <c r="D57" s="138"/>
      <c r="E57" s="138"/>
    </row>
    <row r="58" spans="1:5" ht="23.25" customHeight="1" x14ac:dyDescent="0.3">
      <c r="A58" s="142"/>
      <c r="C58" s="138"/>
      <c r="D58" s="138"/>
      <c r="E58" s="138"/>
    </row>
    <row r="59" spans="1:5" ht="23.25" customHeight="1" x14ac:dyDescent="0.3">
      <c r="A59" s="142"/>
      <c r="C59" s="138"/>
      <c r="D59" s="138"/>
      <c r="E59" s="138"/>
    </row>
    <row r="60" spans="1:5" ht="23.25" customHeight="1" x14ac:dyDescent="0.3">
      <c r="A60" s="142"/>
      <c r="C60" s="138"/>
      <c r="D60" s="138"/>
      <c r="E60" s="138"/>
    </row>
    <row r="61" spans="1:5" ht="23.25" customHeight="1" x14ac:dyDescent="0.3">
      <c r="A61" s="142"/>
      <c r="C61" s="138"/>
      <c r="D61" s="138"/>
      <c r="E61" s="138"/>
    </row>
    <row r="62" spans="1:5" ht="23.25" customHeight="1" x14ac:dyDescent="0.3">
      <c r="A62" s="142"/>
      <c r="C62" s="138"/>
      <c r="D62" s="138"/>
      <c r="E62" s="138"/>
    </row>
    <row r="63" spans="1:5" ht="23.25" customHeight="1" x14ac:dyDescent="0.3">
      <c r="A63" s="142"/>
      <c r="C63" s="138"/>
      <c r="D63" s="138"/>
      <c r="E63" s="138"/>
    </row>
    <row r="64" spans="1:5" ht="23.25" customHeight="1" x14ac:dyDescent="0.3">
      <c r="A64" s="138"/>
      <c r="C64" s="138"/>
      <c r="D64" s="138"/>
      <c r="E64" s="138"/>
    </row>
    <row r="65" spans="1:5" ht="23.25" customHeight="1" x14ac:dyDescent="0.3">
      <c r="A65" s="138"/>
      <c r="C65" s="138"/>
      <c r="D65" s="138"/>
      <c r="E65" s="138"/>
    </row>
    <row r="66" spans="1:5" ht="23.25" customHeight="1" x14ac:dyDescent="0.3">
      <c r="A66" s="138"/>
      <c r="C66" s="138"/>
      <c r="D66" s="138"/>
      <c r="E66" s="138"/>
    </row>
    <row r="67" spans="1:5" ht="23.25" customHeight="1" x14ac:dyDescent="0.3">
      <c r="A67" s="138"/>
      <c r="C67" s="138"/>
      <c r="D67" s="138"/>
      <c r="E67" s="138"/>
    </row>
    <row r="68" spans="1:5" ht="23.25" customHeight="1" x14ac:dyDescent="0.3">
      <c r="A68" s="138"/>
      <c r="C68" s="138"/>
      <c r="D68" s="138"/>
      <c r="E68" s="138"/>
    </row>
    <row r="69" spans="1:5" ht="23.25" customHeight="1" x14ac:dyDescent="0.3">
      <c r="A69" s="138"/>
      <c r="C69" s="138"/>
      <c r="D69" s="138"/>
      <c r="E69" s="138"/>
    </row>
    <row r="70" spans="1:5" ht="23.25" customHeight="1" x14ac:dyDescent="0.3">
      <c r="A70" s="142"/>
      <c r="C70" s="138"/>
      <c r="D70" s="138"/>
      <c r="E70" s="138"/>
    </row>
    <row r="71" spans="1:5" ht="23.25" customHeight="1" x14ac:dyDescent="0.3">
      <c r="A71" s="142"/>
      <c r="C71" s="138"/>
      <c r="D71" s="138"/>
      <c r="E71" s="138"/>
    </row>
    <row r="72" spans="1:5" ht="23.25" customHeight="1" x14ac:dyDescent="0.3">
      <c r="A72" s="142"/>
      <c r="C72" s="138"/>
      <c r="D72" s="138"/>
      <c r="E72" s="138"/>
    </row>
    <row r="73" spans="1:5" ht="23.25" customHeight="1" x14ac:dyDescent="0.3">
      <c r="A73" s="142"/>
      <c r="C73" s="138"/>
      <c r="D73" s="138"/>
      <c r="E73" s="138"/>
    </row>
    <row r="74" spans="1:5" ht="23.25" customHeight="1" x14ac:dyDescent="0.3">
      <c r="A74" s="142"/>
      <c r="C74" s="138"/>
      <c r="D74" s="138"/>
      <c r="E74" s="138"/>
    </row>
    <row r="75" spans="1:5" ht="23.25" customHeight="1" x14ac:dyDescent="0.3">
      <c r="A75" s="142"/>
      <c r="C75" s="138"/>
      <c r="D75" s="138"/>
      <c r="E75" s="138"/>
    </row>
    <row r="76" spans="1:5" ht="23.25" customHeight="1" x14ac:dyDescent="0.3">
      <c r="A76" s="142"/>
      <c r="C76" s="138"/>
      <c r="D76" s="138"/>
      <c r="E76" s="138"/>
    </row>
    <row r="77" spans="1:5" ht="23.25" customHeight="1" x14ac:dyDescent="0.3">
      <c r="A77" s="142"/>
      <c r="C77" s="138"/>
      <c r="D77" s="138"/>
      <c r="E77" s="138"/>
    </row>
    <row r="78" spans="1:5" ht="23.25" customHeight="1" x14ac:dyDescent="0.3">
      <c r="A78" s="142"/>
      <c r="C78" s="138"/>
      <c r="D78" s="138"/>
      <c r="E78" s="138"/>
    </row>
    <row r="79" spans="1:5" ht="23.25" customHeight="1" x14ac:dyDescent="0.3">
      <c r="A79" s="142"/>
      <c r="C79" s="138"/>
      <c r="D79" s="138"/>
      <c r="E79" s="138"/>
    </row>
    <row r="80" spans="1:5" ht="23.25" customHeight="1" x14ac:dyDescent="0.3">
      <c r="A80" s="142"/>
      <c r="C80" s="138"/>
      <c r="D80" s="138"/>
      <c r="E80" s="138"/>
    </row>
    <row r="81" spans="1:5" ht="23.25" customHeight="1" x14ac:dyDescent="0.3">
      <c r="A81" s="142"/>
      <c r="C81" s="138"/>
      <c r="D81" s="138"/>
      <c r="E81" s="138"/>
    </row>
    <row r="82" spans="1:5" ht="23.25" customHeight="1" x14ac:dyDescent="0.3">
      <c r="A82" s="142"/>
      <c r="C82" s="138"/>
      <c r="D82" s="138"/>
      <c r="E82" s="138"/>
    </row>
    <row r="83" spans="1:5" ht="23.25" customHeight="1" x14ac:dyDescent="0.3">
      <c r="A83" s="142"/>
      <c r="C83" s="138"/>
      <c r="D83" s="138"/>
      <c r="E83" s="138"/>
    </row>
    <row r="84" spans="1:5" ht="23.25" customHeight="1" x14ac:dyDescent="0.3">
      <c r="A84" s="142"/>
      <c r="C84" s="138"/>
      <c r="D84" s="138"/>
      <c r="E84" s="138"/>
    </row>
    <row r="85" spans="1:5" ht="23.25" customHeight="1" x14ac:dyDescent="0.3">
      <c r="A85" s="142"/>
      <c r="C85" s="138"/>
      <c r="D85" s="138"/>
      <c r="E85" s="138"/>
    </row>
    <row r="86" spans="1:5" ht="23.25" customHeight="1" x14ac:dyDescent="0.3">
      <c r="A86" s="142"/>
      <c r="C86" s="138"/>
      <c r="D86" s="138"/>
      <c r="E86" s="138"/>
    </row>
    <row r="87" spans="1:5" ht="23.25" customHeight="1" x14ac:dyDescent="0.3">
      <c r="A87" s="142"/>
      <c r="C87" s="138"/>
      <c r="D87" s="138"/>
      <c r="E87" s="138"/>
    </row>
    <row r="88" spans="1:5" ht="23.25" customHeight="1" x14ac:dyDescent="0.3">
      <c r="A88" s="142"/>
      <c r="C88" s="138"/>
      <c r="D88" s="138"/>
      <c r="E88" s="138"/>
    </row>
    <row r="89" spans="1:5" ht="23.25" customHeight="1" x14ac:dyDescent="0.3">
      <c r="A89" s="142"/>
      <c r="C89" s="138"/>
      <c r="D89" s="138"/>
      <c r="E89" s="138"/>
    </row>
    <row r="90" spans="1:5" ht="23.25" customHeight="1" x14ac:dyDescent="0.3">
      <c r="A90" s="142"/>
      <c r="C90" s="138"/>
      <c r="D90" s="138"/>
      <c r="E90" s="138"/>
    </row>
    <row r="91" spans="1:5" ht="23.25" customHeight="1" x14ac:dyDescent="0.3">
      <c r="A91" s="142"/>
      <c r="C91" s="138"/>
      <c r="D91" s="138"/>
      <c r="E91" s="138"/>
    </row>
    <row r="92" spans="1:5" ht="23.25" customHeight="1" x14ac:dyDescent="0.3">
      <c r="A92" s="142"/>
      <c r="C92" s="138"/>
      <c r="D92" s="138"/>
      <c r="E92" s="138"/>
    </row>
    <row r="93" spans="1:5" ht="23.25" customHeight="1" x14ac:dyDescent="0.3">
      <c r="A93" s="142"/>
      <c r="C93" s="138"/>
      <c r="D93" s="138"/>
      <c r="E93" s="138"/>
    </row>
    <row r="94" spans="1:5" ht="23.25" customHeight="1" x14ac:dyDescent="0.3">
      <c r="A94" s="142"/>
      <c r="C94" s="138"/>
      <c r="D94" s="138"/>
      <c r="E94" s="138"/>
    </row>
    <row r="95" spans="1:5" ht="23.25" customHeight="1" x14ac:dyDescent="0.3">
      <c r="A95" s="138"/>
      <c r="C95" s="138"/>
      <c r="D95" s="138"/>
      <c r="E95" s="138"/>
    </row>
    <row r="96" spans="1:5" ht="23.25" customHeight="1" x14ac:dyDescent="0.3">
      <c r="A96" s="138"/>
      <c r="C96" s="138"/>
      <c r="D96" s="138"/>
      <c r="E96" s="138"/>
    </row>
    <row r="97" spans="1:5" ht="23.25" customHeight="1" x14ac:dyDescent="0.3">
      <c r="A97" s="138"/>
      <c r="C97" s="138"/>
      <c r="D97" s="138"/>
      <c r="E97" s="138"/>
    </row>
    <row r="98" spans="1:5" ht="23.25" customHeight="1" x14ac:dyDescent="0.3">
      <c r="A98" s="138"/>
      <c r="C98" s="138"/>
      <c r="D98" s="138"/>
      <c r="E98" s="138"/>
    </row>
    <row r="99" spans="1:5" ht="23.25" customHeight="1" x14ac:dyDescent="0.3">
      <c r="A99" s="138"/>
      <c r="C99" s="138"/>
      <c r="D99" s="138"/>
      <c r="E99" s="138"/>
    </row>
    <row r="100" spans="1:5" ht="23.25" customHeight="1" x14ac:dyDescent="0.3">
      <c r="A100" s="138"/>
      <c r="C100" s="138"/>
      <c r="D100" s="138"/>
      <c r="E100" s="138"/>
    </row>
    <row r="101" spans="1:5" ht="23.25" customHeight="1" x14ac:dyDescent="0.3">
      <c r="A101" s="138"/>
      <c r="C101" s="138"/>
      <c r="D101" s="138"/>
      <c r="E101" s="138"/>
    </row>
    <row r="102" spans="1:5" ht="23.25" customHeight="1" x14ac:dyDescent="0.3">
      <c r="A102" s="138"/>
      <c r="C102" s="138"/>
      <c r="D102" s="138"/>
      <c r="E102" s="138"/>
    </row>
    <row r="103" spans="1:5" ht="23.25" customHeight="1" x14ac:dyDescent="0.3">
      <c r="A103" s="138"/>
      <c r="C103" s="138"/>
      <c r="D103" s="138"/>
      <c r="E103" s="138"/>
    </row>
    <row r="104" spans="1:5" ht="23.25" customHeight="1" x14ac:dyDescent="0.3">
      <c r="A104" s="138"/>
      <c r="C104" s="138"/>
      <c r="D104" s="138"/>
      <c r="E104" s="138"/>
    </row>
    <row r="105" spans="1:5" ht="23.25" customHeight="1" x14ac:dyDescent="0.3">
      <c r="A105" s="142"/>
      <c r="C105" s="138"/>
      <c r="D105" s="138"/>
      <c r="E105" s="138"/>
    </row>
    <row r="106" spans="1:5" ht="23.25" customHeight="1" x14ac:dyDescent="0.3">
      <c r="A106" s="142"/>
      <c r="C106" s="138"/>
      <c r="D106" s="138"/>
      <c r="E106" s="138"/>
    </row>
    <row r="107" spans="1:5" ht="23.25" customHeight="1" x14ac:dyDescent="0.3">
      <c r="A107" s="142"/>
      <c r="C107" s="138"/>
      <c r="D107" s="138"/>
      <c r="E107" s="138"/>
    </row>
    <row r="108" spans="1:5" ht="23.25" customHeight="1" x14ac:dyDescent="0.3">
      <c r="A108" s="142"/>
      <c r="C108" s="138"/>
      <c r="D108" s="138"/>
      <c r="E108" s="138"/>
    </row>
    <row r="109" spans="1:5" ht="23.25" customHeight="1" x14ac:dyDescent="0.3">
      <c r="A109" s="142"/>
      <c r="C109" s="138"/>
      <c r="D109" s="138"/>
      <c r="E109" s="138"/>
    </row>
    <row r="110" spans="1:5" ht="23.25" customHeight="1" x14ac:dyDescent="0.3">
      <c r="A110" s="142"/>
      <c r="C110" s="138"/>
      <c r="D110" s="138"/>
      <c r="E110" s="138"/>
    </row>
    <row r="111" spans="1:5" ht="23.25" customHeight="1" x14ac:dyDescent="0.3">
      <c r="A111" s="142"/>
      <c r="C111" s="138"/>
      <c r="D111" s="138"/>
      <c r="E111" s="138"/>
    </row>
    <row r="112" spans="1:5" ht="23.25" customHeight="1" x14ac:dyDescent="0.3">
      <c r="A112" s="142"/>
      <c r="C112" s="138"/>
      <c r="D112" s="138"/>
      <c r="E112" s="138"/>
    </row>
    <row r="113" spans="1:5" ht="23.25" customHeight="1" x14ac:dyDescent="0.3">
      <c r="A113" s="142"/>
      <c r="C113" s="138"/>
      <c r="D113" s="138"/>
      <c r="E113" s="138"/>
    </row>
    <row r="114" spans="1:5" ht="23.25" customHeight="1" x14ac:dyDescent="0.3">
      <c r="A114" s="142"/>
      <c r="C114" s="138"/>
      <c r="D114" s="138"/>
      <c r="E114" s="138"/>
    </row>
    <row r="115" spans="1:5" ht="23.25" customHeight="1" x14ac:dyDescent="0.3">
      <c r="A115" s="142"/>
      <c r="C115" s="138"/>
      <c r="D115" s="138"/>
      <c r="E115" s="138"/>
    </row>
    <row r="116" spans="1:5" ht="23.25" customHeight="1" x14ac:dyDescent="0.3">
      <c r="A116" s="142"/>
      <c r="C116" s="138"/>
      <c r="D116" s="138"/>
      <c r="E116" s="138"/>
    </row>
    <row r="117" spans="1:5" ht="23.25" customHeight="1" x14ac:dyDescent="0.3">
      <c r="A117" s="142"/>
      <c r="C117" s="138"/>
      <c r="D117" s="138"/>
      <c r="E117" s="138"/>
    </row>
    <row r="118" spans="1:5" ht="23.25" customHeight="1" x14ac:dyDescent="0.3">
      <c r="A118" s="142"/>
      <c r="C118" s="138"/>
      <c r="D118" s="138"/>
      <c r="E118" s="138"/>
    </row>
    <row r="119" spans="1:5" ht="23.25" customHeight="1" x14ac:dyDescent="0.3">
      <c r="A119" s="142"/>
      <c r="C119" s="138"/>
      <c r="D119" s="138"/>
      <c r="E119" s="138"/>
    </row>
    <row r="120" spans="1:5" ht="23.25" customHeight="1" x14ac:dyDescent="0.3">
      <c r="A120" s="142"/>
      <c r="C120" s="138"/>
      <c r="D120" s="138"/>
      <c r="E120" s="138"/>
    </row>
    <row r="121" spans="1:5" ht="23.25" customHeight="1" x14ac:dyDescent="0.3">
      <c r="A121" s="142"/>
      <c r="C121" s="138"/>
      <c r="D121" s="138"/>
      <c r="E121" s="138"/>
    </row>
    <row r="122" spans="1:5" ht="23.25" customHeight="1" x14ac:dyDescent="0.3">
      <c r="A122" s="142"/>
      <c r="C122" s="138"/>
      <c r="D122" s="138"/>
      <c r="E122" s="138"/>
    </row>
    <row r="123" spans="1:5" ht="23.25" customHeight="1" x14ac:dyDescent="0.3">
      <c r="A123" s="142"/>
      <c r="C123" s="138"/>
      <c r="D123" s="138"/>
      <c r="E123" s="138"/>
    </row>
    <row r="124" spans="1:5" ht="23.25" customHeight="1" x14ac:dyDescent="0.3">
      <c r="A124" s="142"/>
      <c r="C124" s="138"/>
      <c r="D124" s="138"/>
      <c r="E124" s="138"/>
    </row>
    <row r="125" spans="1:5" ht="23.25" customHeight="1" x14ac:dyDescent="0.3">
      <c r="A125" s="142"/>
      <c r="C125" s="138"/>
      <c r="D125" s="138"/>
      <c r="E125" s="138"/>
    </row>
    <row r="126" spans="1:5" ht="23.25" customHeight="1" x14ac:dyDescent="0.3">
      <c r="A126" s="142"/>
      <c r="C126" s="138"/>
      <c r="D126" s="138"/>
      <c r="E126" s="138"/>
    </row>
    <row r="127" spans="1:5" ht="23.25" customHeight="1" x14ac:dyDescent="0.3">
      <c r="A127" s="142"/>
      <c r="C127" s="138"/>
      <c r="D127" s="138"/>
      <c r="E127" s="138"/>
    </row>
    <row r="128" spans="1:5" ht="23.25" customHeight="1" x14ac:dyDescent="0.3">
      <c r="A128" s="142"/>
      <c r="C128" s="138"/>
      <c r="D128" s="138"/>
      <c r="E128" s="138"/>
    </row>
    <row r="129" spans="1:5" ht="23.25" customHeight="1" x14ac:dyDescent="0.3">
      <c r="A129" s="142"/>
      <c r="C129" s="138"/>
      <c r="D129" s="138"/>
      <c r="E129" s="138"/>
    </row>
    <row r="130" spans="1:5" ht="23.25" customHeight="1" x14ac:dyDescent="0.3">
      <c r="A130" s="142"/>
      <c r="C130" s="138"/>
      <c r="D130" s="138"/>
      <c r="E130" s="138"/>
    </row>
    <row r="131" spans="1:5" ht="23.25" customHeight="1" x14ac:dyDescent="0.3">
      <c r="A131" s="142"/>
      <c r="C131" s="138"/>
      <c r="D131" s="138"/>
      <c r="E131" s="138"/>
    </row>
    <row r="132" spans="1:5" ht="23.25" customHeight="1" x14ac:dyDescent="0.3">
      <c r="A132" s="142"/>
      <c r="C132" s="138"/>
      <c r="D132" s="138"/>
      <c r="E132" s="138"/>
    </row>
    <row r="133" spans="1:5" ht="23.25" customHeight="1" x14ac:dyDescent="0.3">
      <c r="A133" s="142"/>
      <c r="C133" s="138"/>
      <c r="D133" s="138"/>
      <c r="E133" s="138"/>
    </row>
    <row r="134" spans="1:5" ht="23.25" customHeight="1" x14ac:dyDescent="0.3">
      <c r="A134" s="142"/>
      <c r="C134" s="138"/>
      <c r="D134" s="138"/>
      <c r="E134" s="138"/>
    </row>
    <row r="135" spans="1:5" ht="23.25" customHeight="1" x14ac:dyDescent="0.3">
      <c r="A135" s="142"/>
      <c r="C135" s="138"/>
      <c r="D135" s="138"/>
      <c r="E135" s="138"/>
    </row>
    <row r="136" spans="1:5" ht="23.25" customHeight="1" x14ac:dyDescent="0.3">
      <c r="A136" s="142"/>
      <c r="C136" s="138"/>
      <c r="D136" s="138"/>
      <c r="E136" s="138"/>
    </row>
    <row r="137" spans="1:5" ht="23.25" customHeight="1" x14ac:dyDescent="0.3">
      <c r="A137" s="142"/>
      <c r="C137" s="138"/>
      <c r="D137" s="138"/>
      <c r="E137" s="138"/>
    </row>
    <row r="138" spans="1:5" ht="23.25" customHeight="1" x14ac:dyDescent="0.3">
      <c r="A138" s="142"/>
      <c r="C138" s="138"/>
      <c r="D138" s="138"/>
      <c r="E138" s="138"/>
    </row>
    <row r="139" spans="1:5" ht="23.25" customHeight="1" x14ac:dyDescent="0.3">
      <c r="A139" s="142"/>
      <c r="C139" s="138"/>
      <c r="D139" s="138"/>
      <c r="E139" s="138"/>
    </row>
    <row r="140" spans="1:5" ht="23.25" customHeight="1" x14ac:dyDescent="0.3">
      <c r="A140" s="142"/>
      <c r="C140" s="138"/>
      <c r="D140" s="138"/>
      <c r="E140" s="138"/>
    </row>
    <row r="141" spans="1:5" ht="23.25" customHeight="1" x14ac:dyDescent="0.3">
      <c r="A141" s="142"/>
      <c r="C141" s="138"/>
      <c r="D141" s="138"/>
      <c r="E141" s="138"/>
    </row>
    <row r="142" spans="1:5" ht="23.25" customHeight="1" x14ac:dyDescent="0.3">
      <c r="A142" s="142"/>
      <c r="C142" s="138"/>
      <c r="D142" s="138"/>
      <c r="E142" s="138"/>
    </row>
    <row r="143" spans="1:5" ht="23.25" customHeight="1" x14ac:dyDescent="0.3">
      <c r="A143" s="142"/>
      <c r="C143" s="138"/>
      <c r="D143" s="138"/>
      <c r="E143" s="138"/>
    </row>
    <row r="144" spans="1:5" ht="23.25" customHeight="1" x14ac:dyDescent="0.3">
      <c r="A144" s="142"/>
      <c r="C144" s="138"/>
      <c r="D144" s="138"/>
      <c r="E144" s="138"/>
    </row>
    <row r="145" spans="1:5" ht="23.25" customHeight="1" x14ac:dyDescent="0.3">
      <c r="A145" s="142"/>
      <c r="C145" s="138"/>
      <c r="D145" s="138"/>
      <c r="E145" s="138"/>
    </row>
    <row r="146" spans="1:5" ht="23.25" customHeight="1" x14ac:dyDescent="0.3">
      <c r="A146" s="142"/>
      <c r="C146" s="138"/>
      <c r="D146" s="138"/>
      <c r="E146" s="138"/>
    </row>
    <row r="147" spans="1:5" ht="23.25" customHeight="1" x14ac:dyDescent="0.3">
      <c r="A147" s="142"/>
      <c r="C147" s="138"/>
      <c r="D147" s="138"/>
      <c r="E147" s="138"/>
    </row>
    <row r="148" spans="1:5" ht="23.25" customHeight="1" x14ac:dyDescent="0.3">
      <c r="A148" s="142"/>
      <c r="C148" s="138"/>
      <c r="D148" s="138"/>
      <c r="E148" s="138"/>
    </row>
    <row r="149" spans="1:5" ht="23.25" customHeight="1" x14ac:dyDescent="0.3">
      <c r="A149" s="142"/>
      <c r="C149" s="138"/>
      <c r="D149" s="138"/>
      <c r="E149" s="138"/>
    </row>
    <row r="150" spans="1:5" ht="23.25" customHeight="1" x14ac:dyDescent="0.3">
      <c r="A150" s="142"/>
      <c r="C150" s="138"/>
      <c r="D150" s="138"/>
      <c r="E150" s="138"/>
    </row>
    <row r="151" spans="1:5" ht="23.25" customHeight="1" x14ac:dyDescent="0.3">
      <c r="A151" s="142"/>
      <c r="C151" s="138"/>
      <c r="D151" s="138"/>
      <c r="E151" s="138"/>
    </row>
    <row r="152" spans="1:5" ht="23.25" customHeight="1" x14ac:dyDescent="0.3">
      <c r="A152" s="142"/>
      <c r="C152" s="138"/>
      <c r="D152" s="138"/>
      <c r="E152" s="138"/>
    </row>
    <row r="153" spans="1:5" ht="23.25" customHeight="1" x14ac:dyDescent="0.3">
      <c r="A153" s="142"/>
      <c r="C153" s="138"/>
      <c r="D153" s="138"/>
      <c r="E153" s="138"/>
    </row>
    <row r="154" spans="1:5" ht="23.25" customHeight="1" x14ac:dyDescent="0.3">
      <c r="A154" s="142"/>
      <c r="C154" s="138"/>
      <c r="D154" s="138"/>
      <c r="E154" s="138"/>
    </row>
    <row r="155" spans="1:5" ht="23.25" customHeight="1" x14ac:dyDescent="0.3">
      <c r="A155" s="142"/>
      <c r="C155" s="138"/>
      <c r="D155" s="138"/>
      <c r="E155" s="138"/>
    </row>
    <row r="156" spans="1:5" ht="23.25" customHeight="1" x14ac:dyDescent="0.3">
      <c r="A156" s="142"/>
      <c r="C156" s="138"/>
      <c r="D156" s="138"/>
      <c r="E156" s="138"/>
    </row>
    <row r="157" spans="1:5" ht="23.25" customHeight="1" x14ac:dyDescent="0.3">
      <c r="A157" s="142"/>
      <c r="C157" s="138"/>
      <c r="D157" s="138"/>
      <c r="E157" s="138"/>
    </row>
    <row r="158" spans="1:5" ht="23.25" customHeight="1" x14ac:dyDescent="0.3">
      <c r="A158" s="142"/>
      <c r="C158" s="138"/>
      <c r="D158" s="138"/>
      <c r="E158" s="138"/>
    </row>
    <row r="159" spans="1:5" ht="23.25" customHeight="1" x14ac:dyDescent="0.3">
      <c r="A159" s="142"/>
      <c r="C159" s="138"/>
      <c r="D159" s="138"/>
      <c r="E159" s="138"/>
    </row>
    <row r="160" spans="1:5" ht="23.25" customHeight="1" x14ac:dyDescent="0.3">
      <c r="A160" s="142"/>
      <c r="C160" s="138"/>
      <c r="D160" s="138"/>
      <c r="E160" s="138"/>
    </row>
    <row r="161" spans="1:5" ht="23.25" customHeight="1" x14ac:dyDescent="0.3">
      <c r="A161" s="142"/>
      <c r="C161" s="138"/>
      <c r="D161" s="138"/>
      <c r="E161" s="138"/>
    </row>
    <row r="162" spans="1:5" ht="23.25" customHeight="1" x14ac:dyDescent="0.3">
      <c r="A162" s="142"/>
      <c r="C162" s="138"/>
      <c r="D162" s="138"/>
      <c r="E162" s="138"/>
    </row>
    <row r="163" spans="1:5" ht="23.25" customHeight="1" x14ac:dyDescent="0.3">
      <c r="A163" s="142"/>
      <c r="C163" s="138"/>
      <c r="D163" s="138"/>
      <c r="E163" s="138"/>
    </row>
    <row r="164" spans="1:5" ht="23.25" customHeight="1" x14ac:dyDescent="0.3">
      <c r="A164" s="142"/>
      <c r="C164" s="138"/>
      <c r="D164" s="138"/>
      <c r="E164" s="138"/>
    </row>
    <row r="165" spans="1:5" ht="23.25" customHeight="1" x14ac:dyDescent="0.3">
      <c r="A165" s="142"/>
      <c r="C165" s="138"/>
      <c r="D165" s="138"/>
      <c r="E165" s="138"/>
    </row>
    <row r="166" spans="1:5" ht="23.25" customHeight="1" x14ac:dyDescent="0.3">
      <c r="A166" s="142"/>
      <c r="C166" s="138"/>
      <c r="D166" s="138"/>
      <c r="E166" s="138"/>
    </row>
    <row r="167" spans="1:5" ht="23.25" customHeight="1" x14ac:dyDescent="0.3">
      <c r="A167" s="142"/>
      <c r="C167" s="138"/>
      <c r="D167" s="138"/>
      <c r="E167" s="138"/>
    </row>
    <row r="168" spans="1:5" ht="23.25" customHeight="1" x14ac:dyDescent="0.3">
      <c r="A168" s="142"/>
      <c r="C168" s="138"/>
      <c r="D168" s="138"/>
      <c r="E168" s="138"/>
    </row>
    <row r="169" spans="1:5" ht="23.25" customHeight="1" x14ac:dyDescent="0.3">
      <c r="A169" s="142"/>
      <c r="C169" s="138"/>
      <c r="D169" s="138"/>
      <c r="E169" s="138"/>
    </row>
    <row r="170" spans="1:5" ht="23.25" customHeight="1" x14ac:dyDescent="0.3">
      <c r="A170" s="142"/>
      <c r="C170" s="138"/>
      <c r="D170" s="138"/>
      <c r="E170" s="138"/>
    </row>
    <row r="171" spans="1:5" ht="23.25" customHeight="1" x14ac:dyDescent="0.3">
      <c r="A171" s="142"/>
      <c r="C171" s="138"/>
      <c r="D171" s="138"/>
      <c r="E171" s="138"/>
    </row>
    <row r="172" spans="1:5" ht="23.25" customHeight="1" x14ac:dyDescent="0.3">
      <c r="A172" s="142"/>
      <c r="C172" s="138"/>
      <c r="D172" s="138"/>
      <c r="E172" s="138"/>
    </row>
    <row r="173" spans="1:5" ht="23.25" customHeight="1" x14ac:dyDescent="0.3">
      <c r="A173" s="142"/>
      <c r="C173" s="138"/>
      <c r="D173" s="138"/>
      <c r="E173" s="138"/>
    </row>
    <row r="174" spans="1:5" ht="23.25" customHeight="1" x14ac:dyDescent="0.3">
      <c r="A174" s="142"/>
      <c r="C174" s="138"/>
      <c r="D174" s="138"/>
      <c r="E174" s="138"/>
    </row>
    <row r="175" spans="1:5" ht="23.25" customHeight="1" x14ac:dyDescent="0.3">
      <c r="A175" s="142"/>
      <c r="C175" s="138"/>
      <c r="D175" s="138"/>
      <c r="E175" s="138"/>
    </row>
    <row r="176" spans="1:5" ht="23.25" customHeight="1" x14ac:dyDescent="0.3">
      <c r="A176" s="142"/>
      <c r="C176" s="138"/>
      <c r="D176" s="138"/>
      <c r="E176" s="138"/>
    </row>
    <row r="177" spans="1:5" ht="23.25" customHeight="1" x14ac:dyDescent="0.3">
      <c r="A177" s="142"/>
      <c r="C177" s="138"/>
      <c r="D177" s="138"/>
      <c r="E177" s="138"/>
    </row>
    <row r="178" spans="1:5" ht="23.25" customHeight="1" x14ac:dyDescent="0.3">
      <c r="A178" s="142"/>
      <c r="C178" s="138"/>
      <c r="D178" s="138"/>
      <c r="E178" s="138"/>
    </row>
    <row r="179" spans="1:5" ht="23.25" customHeight="1" x14ac:dyDescent="0.3">
      <c r="A179" s="142"/>
      <c r="C179" s="138"/>
      <c r="D179" s="138"/>
      <c r="E179" s="138"/>
    </row>
    <row r="180" spans="1:5" ht="23.25" customHeight="1" x14ac:dyDescent="0.3">
      <c r="A180" s="142"/>
      <c r="C180" s="138"/>
      <c r="D180" s="138"/>
      <c r="E180" s="138"/>
    </row>
    <row r="181" spans="1:5" ht="23.25" customHeight="1" x14ac:dyDescent="0.3">
      <c r="A181" s="142"/>
      <c r="C181" s="138"/>
      <c r="D181" s="138"/>
      <c r="E181" s="138"/>
    </row>
    <row r="182" spans="1:5" ht="23.25" customHeight="1" x14ac:dyDescent="0.3">
      <c r="A182" s="142"/>
      <c r="C182" s="138"/>
      <c r="D182" s="138"/>
      <c r="E182" s="138"/>
    </row>
    <row r="183" spans="1:5" ht="23.25" customHeight="1" x14ac:dyDescent="0.3">
      <c r="A183" s="142"/>
      <c r="C183" s="138"/>
      <c r="D183" s="138"/>
      <c r="E183" s="138"/>
    </row>
    <row r="184" spans="1:5" ht="23.25" customHeight="1" x14ac:dyDescent="0.3">
      <c r="A184" s="142"/>
      <c r="C184" s="138"/>
      <c r="D184" s="138"/>
      <c r="E184" s="138"/>
    </row>
    <row r="185" spans="1:5" ht="23.25" customHeight="1" x14ac:dyDescent="0.3">
      <c r="A185" s="142"/>
      <c r="C185" s="138"/>
      <c r="D185" s="138"/>
      <c r="E185" s="138"/>
    </row>
    <row r="186" spans="1:5" ht="23.25" customHeight="1" x14ac:dyDescent="0.3">
      <c r="A186" s="142"/>
      <c r="C186" s="138"/>
      <c r="D186" s="138"/>
      <c r="E186" s="138"/>
    </row>
    <row r="187" spans="1:5" ht="23.25" customHeight="1" x14ac:dyDescent="0.3">
      <c r="A187" s="142"/>
      <c r="C187" s="138"/>
      <c r="D187" s="138"/>
      <c r="E187" s="138"/>
    </row>
    <row r="188" spans="1:5" ht="23.25" customHeight="1" x14ac:dyDescent="0.3">
      <c r="A188" s="142"/>
      <c r="C188" s="138"/>
      <c r="D188" s="138"/>
      <c r="E188" s="138"/>
    </row>
    <row r="189" spans="1:5" ht="23.25" customHeight="1" x14ac:dyDescent="0.3">
      <c r="A189" s="142"/>
      <c r="C189" s="138"/>
      <c r="D189" s="138"/>
      <c r="E189" s="138"/>
    </row>
    <row r="190" spans="1:5" ht="23.25" customHeight="1" x14ac:dyDescent="0.3">
      <c r="A190" s="142"/>
      <c r="C190" s="138"/>
      <c r="D190" s="138"/>
      <c r="E190" s="138"/>
    </row>
    <row r="191" spans="1:5" ht="23.25" customHeight="1" x14ac:dyDescent="0.3">
      <c r="A191" s="142"/>
      <c r="C191" s="138"/>
      <c r="D191" s="138"/>
      <c r="E191" s="138"/>
    </row>
    <row r="192" spans="1:5" ht="23.25" customHeight="1" x14ac:dyDescent="0.3">
      <c r="A192" s="142"/>
      <c r="C192" s="138"/>
      <c r="D192" s="138"/>
      <c r="E192" s="138"/>
    </row>
    <row r="193" spans="1:5" ht="23.25" customHeight="1" x14ac:dyDescent="0.3">
      <c r="A193" s="142"/>
      <c r="C193" s="138"/>
      <c r="D193" s="138"/>
      <c r="E193" s="138"/>
    </row>
    <row r="194" spans="1:5" ht="23.25" customHeight="1" x14ac:dyDescent="0.3">
      <c r="A194" s="142"/>
      <c r="C194" s="138"/>
      <c r="D194" s="138"/>
      <c r="E194" s="138"/>
    </row>
    <row r="195" spans="1:5" ht="23.25" customHeight="1" x14ac:dyDescent="0.3">
      <c r="A195" s="142"/>
      <c r="C195" s="138"/>
      <c r="D195" s="138"/>
      <c r="E195" s="138"/>
    </row>
    <row r="196" spans="1:5" ht="23.25" customHeight="1" x14ac:dyDescent="0.3">
      <c r="A196" s="142"/>
      <c r="C196" s="138"/>
      <c r="D196" s="138"/>
      <c r="E196" s="138"/>
    </row>
    <row r="197" spans="1:5" ht="23.25" customHeight="1" x14ac:dyDescent="0.3">
      <c r="A197" s="142"/>
      <c r="C197" s="138"/>
      <c r="D197" s="138"/>
      <c r="E197" s="138"/>
    </row>
    <row r="198" spans="1:5" ht="23.25" customHeight="1" x14ac:dyDescent="0.3">
      <c r="A198" s="142"/>
      <c r="C198" s="138"/>
      <c r="D198" s="138"/>
      <c r="E198" s="138"/>
    </row>
    <row r="199" spans="1:5" ht="23.25" customHeight="1" x14ac:dyDescent="0.3">
      <c r="A199" s="142"/>
      <c r="C199" s="138"/>
      <c r="D199" s="138"/>
      <c r="E199" s="138"/>
    </row>
    <row r="200" spans="1:5" ht="23.25" customHeight="1" x14ac:dyDescent="0.3">
      <c r="A200" s="142"/>
      <c r="C200" s="138"/>
      <c r="D200" s="138"/>
      <c r="E200" s="138"/>
    </row>
    <row r="201" spans="1:5" ht="23.25" customHeight="1" x14ac:dyDescent="0.3">
      <c r="A201" s="142"/>
      <c r="C201" s="138"/>
      <c r="D201" s="138"/>
      <c r="E201" s="138"/>
    </row>
    <row r="202" spans="1:5" ht="23.25" customHeight="1" x14ac:dyDescent="0.3">
      <c r="A202" s="142"/>
      <c r="C202" s="138"/>
      <c r="D202" s="138"/>
      <c r="E202" s="138"/>
    </row>
    <row r="203" spans="1:5" ht="23.25" customHeight="1" x14ac:dyDescent="0.3">
      <c r="A203" s="142"/>
      <c r="C203" s="138"/>
      <c r="D203" s="138"/>
      <c r="E203" s="138"/>
    </row>
    <row r="204" spans="1:5" ht="23.25" customHeight="1" x14ac:dyDescent="0.3">
      <c r="A204" s="142"/>
      <c r="C204" s="138"/>
      <c r="D204" s="138"/>
      <c r="E204" s="138"/>
    </row>
    <row r="205" spans="1:5" ht="23.25" customHeight="1" x14ac:dyDescent="0.3">
      <c r="A205" s="142"/>
      <c r="C205" s="138"/>
      <c r="D205" s="138"/>
      <c r="E205" s="138"/>
    </row>
    <row r="206" spans="1:5" ht="23.25" customHeight="1" x14ac:dyDescent="0.3">
      <c r="A206" s="142"/>
      <c r="C206" s="138"/>
      <c r="D206" s="138"/>
      <c r="E206" s="138"/>
    </row>
    <row r="207" spans="1:5" ht="23.25" customHeight="1" x14ac:dyDescent="0.3">
      <c r="A207" s="142"/>
      <c r="C207" s="138"/>
      <c r="D207" s="138"/>
      <c r="E207" s="138"/>
    </row>
    <row r="208" spans="1:5" ht="23.25" customHeight="1" x14ac:dyDescent="0.3">
      <c r="A208" s="142"/>
      <c r="C208" s="138"/>
      <c r="D208" s="138"/>
      <c r="E208" s="138"/>
    </row>
    <row r="209" spans="1:5" ht="23.25" customHeight="1" x14ac:dyDescent="0.3">
      <c r="A209" s="142"/>
      <c r="C209" s="138"/>
      <c r="D209" s="138"/>
      <c r="E209" s="138"/>
    </row>
    <row r="210" spans="1:5" ht="23.25" customHeight="1" x14ac:dyDescent="0.3">
      <c r="A210" s="142"/>
      <c r="C210" s="138"/>
      <c r="D210" s="138"/>
      <c r="E210" s="138"/>
    </row>
    <row r="211" spans="1:5" ht="23.25" customHeight="1" x14ac:dyDescent="0.3">
      <c r="A211" s="142"/>
      <c r="C211" s="138"/>
      <c r="D211" s="138"/>
      <c r="E211" s="138"/>
    </row>
    <row r="212" spans="1:5" ht="23.25" customHeight="1" x14ac:dyDescent="0.3">
      <c r="A212" s="142"/>
      <c r="C212" s="138"/>
      <c r="D212" s="138"/>
      <c r="E212" s="138"/>
    </row>
    <row r="213" spans="1:5" ht="23.25" customHeight="1" x14ac:dyDescent="0.3">
      <c r="A213" s="142"/>
      <c r="C213" s="138"/>
      <c r="D213" s="138"/>
      <c r="E213" s="138"/>
    </row>
    <row r="214" spans="1:5" ht="23.25" customHeight="1" x14ac:dyDescent="0.3">
      <c r="A214" s="142"/>
      <c r="C214" s="138"/>
      <c r="D214" s="138"/>
      <c r="E214" s="138"/>
    </row>
    <row r="215" spans="1:5" ht="23.25" customHeight="1" x14ac:dyDescent="0.3">
      <c r="A215" s="142"/>
      <c r="C215" s="138"/>
      <c r="D215" s="138"/>
      <c r="E215" s="138"/>
    </row>
    <row r="216" spans="1:5" ht="23.25" customHeight="1" x14ac:dyDescent="0.3">
      <c r="A216" s="142"/>
      <c r="C216" s="138"/>
      <c r="D216" s="138"/>
      <c r="E216" s="138"/>
    </row>
    <row r="217" spans="1:5" ht="23.25" customHeight="1" x14ac:dyDescent="0.3">
      <c r="A217" s="142"/>
      <c r="C217" s="138"/>
      <c r="D217" s="138"/>
      <c r="E217" s="138"/>
    </row>
    <row r="218" spans="1:5" ht="23.25" customHeight="1" x14ac:dyDescent="0.3">
      <c r="A218" s="142"/>
      <c r="C218" s="138"/>
      <c r="D218" s="138"/>
      <c r="E218" s="138"/>
    </row>
    <row r="219" spans="1:5" ht="23.25" customHeight="1" x14ac:dyDescent="0.3">
      <c r="A219" s="142"/>
      <c r="C219" s="138"/>
      <c r="D219" s="138"/>
      <c r="E219" s="138"/>
    </row>
    <row r="220" spans="1:5" ht="23.25" customHeight="1" x14ac:dyDescent="0.3">
      <c r="A220" s="142"/>
      <c r="C220" s="138"/>
      <c r="D220" s="138"/>
      <c r="E220" s="138"/>
    </row>
    <row r="221" spans="1:5" ht="23.25" customHeight="1" x14ac:dyDescent="0.3">
      <c r="A221" s="142"/>
      <c r="C221" s="138"/>
      <c r="D221" s="138"/>
      <c r="E221" s="138"/>
    </row>
    <row r="222" spans="1:5" ht="23.25" customHeight="1" x14ac:dyDescent="0.3">
      <c r="A222" s="142"/>
      <c r="C222" s="138"/>
      <c r="D222" s="138"/>
      <c r="E222" s="138"/>
    </row>
    <row r="223" spans="1:5" ht="23.25" customHeight="1" x14ac:dyDescent="0.3">
      <c r="A223" s="142"/>
      <c r="C223" s="138"/>
      <c r="D223" s="138"/>
      <c r="E223" s="138"/>
    </row>
    <row r="224" spans="1:5" ht="23.25" customHeight="1" x14ac:dyDescent="0.3">
      <c r="A224" s="142"/>
      <c r="C224" s="138"/>
      <c r="D224" s="138"/>
      <c r="E224" s="138"/>
    </row>
    <row r="225" spans="1:5" ht="23.25" customHeight="1" x14ac:dyDescent="0.3">
      <c r="A225" s="142"/>
      <c r="C225" s="138"/>
      <c r="D225" s="138"/>
      <c r="E225" s="138"/>
    </row>
    <row r="226" spans="1:5" ht="23.25" customHeight="1" x14ac:dyDescent="0.3">
      <c r="A226" s="142"/>
      <c r="C226" s="138"/>
      <c r="D226" s="138"/>
      <c r="E226" s="138"/>
    </row>
    <row r="227" spans="1:5" ht="23.25" customHeight="1" x14ac:dyDescent="0.3">
      <c r="A227" s="142"/>
      <c r="C227" s="138"/>
      <c r="D227" s="138"/>
      <c r="E227" s="138"/>
    </row>
    <row r="228" spans="1:5" ht="23.25" customHeight="1" x14ac:dyDescent="0.3">
      <c r="A228" s="142"/>
      <c r="C228" s="138"/>
      <c r="D228" s="138"/>
      <c r="E228" s="138"/>
    </row>
    <row r="229" spans="1:5" ht="23.25" customHeight="1" x14ac:dyDescent="0.3">
      <c r="A229" s="142"/>
      <c r="C229" s="138"/>
      <c r="D229" s="138"/>
      <c r="E229" s="138"/>
    </row>
    <row r="230" spans="1:5" ht="23.25" customHeight="1" x14ac:dyDescent="0.3">
      <c r="A230" s="142"/>
      <c r="C230" s="138"/>
      <c r="D230" s="138"/>
      <c r="E230" s="138"/>
    </row>
    <row r="231" spans="1:5" ht="23.25" customHeight="1" x14ac:dyDescent="0.3">
      <c r="A231" s="142"/>
      <c r="C231" s="138"/>
      <c r="D231" s="138"/>
      <c r="E231" s="138"/>
    </row>
    <row r="232" spans="1:5" ht="23.25" customHeight="1" x14ac:dyDescent="0.3">
      <c r="A232" s="142"/>
      <c r="C232" s="138"/>
      <c r="D232" s="138"/>
      <c r="E232" s="138"/>
    </row>
    <row r="233" spans="1:5" ht="23.25" customHeight="1" x14ac:dyDescent="0.3">
      <c r="A233" s="142"/>
      <c r="C233" s="138"/>
      <c r="D233" s="138"/>
      <c r="E233" s="138"/>
    </row>
    <row r="234" spans="1:5" ht="23.25" customHeight="1" x14ac:dyDescent="0.3">
      <c r="A234" s="142"/>
      <c r="C234" s="138"/>
      <c r="D234" s="138"/>
      <c r="E234" s="138"/>
    </row>
    <row r="235" spans="1:5" ht="23.25" customHeight="1" x14ac:dyDescent="0.3">
      <c r="A235" s="142"/>
      <c r="C235" s="138"/>
      <c r="D235" s="138"/>
      <c r="E235" s="138"/>
    </row>
    <row r="236" spans="1:5" ht="23.25" customHeight="1" x14ac:dyDescent="0.3">
      <c r="A236" s="142"/>
      <c r="C236" s="138"/>
      <c r="D236" s="138"/>
      <c r="E236" s="138"/>
    </row>
    <row r="237" spans="1:5" ht="23.25" customHeight="1" x14ac:dyDescent="0.3">
      <c r="A237" s="142"/>
      <c r="C237" s="138"/>
      <c r="D237" s="138"/>
      <c r="E237" s="138"/>
    </row>
    <row r="238" spans="1:5" ht="23.25" customHeight="1" x14ac:dyDescent="0.3">
      <c r="A238" s="142"/>
      <c r="C238" s="138"/>
      <c r="D238" s="138"/>
      <c r="E238" s="138"/>
    </row>
    <row r="239" spans="1:5" ht="23.25" customHeight="1" x14ac:dyDescent="0.3">
      <c r="A239" s="142"/>
      <c r="C239" s="138"/>
      <c r="D239" s="138"/>
      <c r="E239" s="138"/>
    </row>
    <row r="240" spans="1:5" ht="23.25" customHeight="1" x14ac:dyDescent="0.3">
      <c r="A240" s="142"/>
      <c r="C240" s="138"/>
      <c r="D240" s="138"/>
      <c r="E240" s="138"/>
    </row>
    <row r="241" spans="1:5" ht="23.25" customHeight="1" x14ac:dyDescent="0.3">
      <c r="A241" s="142"/>
      <c r="C241" s="138"/>
      <c r="D241" s="138"/>
      <c r="E241" s="138"/>
    </row>
    <row r="242" spans="1:5" ht="23.25" customHeight="1" x14ac:dyDescent="0.3">
      <c r="A242" s="142"/>
      <c r="C242" s="138"/>
      <c r="D242" s="138"/>
      <c r="E242" s="138"/>
    </row>
    <row r="243" spans="1:5" ht="23.25" customHeight="1" x14ac:dyDescent="0.3">
      <c r="A243" s="142"/>
      <c r="C243" s="138"/>
      <c r="D243" s="138"/>
      <c r="E243" s="138"/>
    </row>
    <row r="244" spans="1:5" ht="23.25" customHeight="1" x14ac:dyDescent="0.3">
      <c r="A244" s="142"/>
      <c r="C244" s="138"/>
      <c r="D244" s="138"/>
      <c r="E244" s="138"/>
    </row>
    <row r="245" spans="1:5" ht="23.25" customHeight="1" x14ac:dyDescent="0.3">
      <c r="A245" s="142"/>
      <c r="C245" s="138"/>
      <c r="D245" s="138"/>
      <c r="E245" s="138"/>
    </row>
    <row r="246" spans="1:5" ht="23.25" customHeight="1" x14ac:dyDescent="0.3">
      <c r="A246" s="142"/>
      <c r="C246" s="138"/>
      <c r="D246" s="138"/>
      <c r="E246" s="138"/>
    </row>
    <row r="247" spans="1:5" ht="23.25" customHeight="1" x14ac:dyDescent="0.3">
      <c r="A247" s="142"/>
      <c r="C247" s="138"/>
      <c r="D247" s="138"/>
      <c r="E247" s="138"/>
    </row>
    <row r="248" spans="1:5" ht="23.25" customHeight="1" x14ac:dyDescent="0.3">
      <c r="A248" s="142"/>
      <c r="C248" s="138"/>
      <c r="D248" s="138"/>
      <c r="E248" s="138"/>
    </row>
    <row r="249" spans="1:5" ht="23.25" customHeight="1" x14ac:dyDescent="0.3">
      <c r="A249" s="142"/>
      <c r="C249" s="138"/>
      <c r="D249" s="138"/>
      <c r="E249" s="138"/>
    </row>
    <row r="250" spans="1:5" ht="23.25" customHeight="1" x14ac:dyDescent="0.3">
      <c r="A250" s="142"/>
      <c r="C250" s="138"/>
      <c r="D250" s="138"/>
      <c r="E250" s="138"/>
    </row>
    <row r="251" spans="1:5" ht="23.25" customHeight="1" x14ac:dyDescent="0.3">
      <c r="A251" s="142"/>
      <c r="C251" s="138"/>
      <c r="D251" s="138"/>
      <c r="E251" s="138"/>
    </row>
    <row r="252" spans="1:5" ht="23.25" customHeight="1" x14ac:dyDescent="0.3">
      <c r="A252" s="142"/>
      <c r="C252" s="138"/>
      <c r="D252" s="138"/>
      <c r="E252" s="138"/>
    </row>
    <row r="253" spans="1:5" ht="23.25" customHeight="1" x14ac:dyDescent="0.3">
      <c r="A253" s="142"/>
      <c r="C253" s="138"/>
      <c r="D253" s="138"/>
      <c r="E253" s="138"/>
    </row>
    <row r="254" spans="1:5" ht="23.25" customHeight="1" x14ac:dyDescent="0.3">
      <c r="A254" s="142"/>
      <c r="C254" s="138"/>
      <c r="D254" s="138"/>
      <c r="E254" s="138"/>
    </row>
    <row r="255" spans="1:5" ht="23.25" customHeight="1" x14ac:dyDescent="0.3">
      <c r="A255" s="142"/>
      <c r="C255" s="138"/>
      <c r="D255" s="138"/>
      <c r="E255" s="138"/>
    </row>
    <row r="256" spans="1:5" ht="23.25" customHeight="1" x14ac:dyDescent="0.3">
      <c r="A256" s="142"/>
      <c r="C256" s="138"/>
      <c r="D256" s="138"/>
      <c r="E256" s="138"/>
    </row>
    <row r="257" spans="1:5" ht="23.25" customHeight="1" x14ac:dyDescent="0.3">
      <c r="A257" s="142"/>
      <c r="C257" s="138"/>
      <c r="D257" s="138"/>
      <c r="E257" s="138"/>
    </row>
    <row r="258" spans="1:5" ht="23.25" customHeight="1" x14ac:dyDescent="0.3">
      <c r="A258" s="142"/>
      <c r="C258" s="138"/>
      <c r="D258" s="138"/>
      <c r="E258" s="138"/>
    </row>
    <row r="259" spans="1:5" ht="23.25" customHeight="1" x14ac:dyDescent="0.3">
      <c r="A259" s="142"/>
      <c r="C259" s="138"/>
      <c r="D259" s="138"/>
      <c r="E259" s="138"/>
    </row>
    <row r="260" spans="1:5" ht="23.25" customHeight="1" x14ac:dyDescent="0.3">
      <c r="A260" s="142"/>
      <c r="C260" s="138"/>
      <c r="D260" s="138"/>
      <c r="E260" s="138"/>
    </row>
    <row r="261" spans="1:5" ht="23.25" customHeight="1" x14ac:dyDescent="0.3">
      <c r="A261" s="142"/>
      <c r="C261" s="138"/>
      <c r="D261" s="138"/>
      <c r="E261" s="138"/>
    </row>
    <row r="262" spans="1:5" ht="23.25" customHeight="1" x14ac:dyDescent="0.3">
      <c r="A262" s="142"/>
      <c r="C262" s="138"/>
      <c r="D262" s="138"/>
      <c r="E262" s="138"/>
    </row>
    <row r="263" spans="1:5" ht="23.25" customHeight="1" x14ac:dyDescent="0.3">
      <c r="A263" s="142"/>
      <c r="C263" s="138"/>
      <c r="D263" s="138"/>
      <c r="E263" s="138"/>
    </row>
    <row r="264" spans="1:5" ht="23.25" customHeight="1" x14ac:dyDescent="0.3">
      <c r="A264" s="142"/>
      <c r="C264" s="138"/>
      <c r="D264" s="138"/>
      <c r="E264" s="138"/>
    </row>
    <row r="265" spans="1:5" ht="23.25" customHeight="1" x14ac:dyDescent="0.3">
      <c r="A265" s="142"/>
      <c r="C265" s="138"/>
      <c r="D265" s="138"/>
      <c r="E265" s="138"/>
    </row>
    <row r="266" spans="1:5" ht="23.25" customHeight="1" x14ac:dyDescent="0.3">
      <c r="A266" s="142"/>
      <c r="C266" s="138"/>
      <c r="D266" s="138"/>
      <c r="E266" s="138"/>
    </row>
    <row r="267" spans="1:5" ht="23.25" customHeight="1" x14ac:dyDescent="0.3">
      <c r="A267" s="142"/>
      <c r="C267" s="138"/>
      <c r="D267" s="138"/>
      <c r="E267" s="138"/>
    </row>
    <row r="268" spans="1:5" ht="23.25" customHeight="1" x14ac:dyDescent="0.3">
      <c r="A268" s="142"/>
      <c r="C268" s="138"/>
      <c r="D268" s="138"/>
      <c r="E268" s="138"/>
    </row>
    <row r="269" spans="1:5" ht="23.25" customHeight="1" x14ac:dyDescent="0.3">
      <c r="A269" s="142"/>
      <c r="C269" s="138"/>
      <c r="D269" s="138"/>
      <c r="E269" s="138"/>
    </row>
    <row r="270" spans="1:5" ht="23.25" customHeight="1" x14ac:dyDescent="0.3">
      <c r="A270" s="142"/>
      <c r="C270" s="138"/>
      <c r="D270" s="138"/>
      <c r="E270" s="138"/>
    </row>
    <row r="271" spans="1:5" ht="23.25" customHeight="1" x14ac:dyDescent="0.3">
      <c r="A271" s="142"/>
      <c r="C271" s="138"/>
      <c r="D271" s="138"/>
      <c r="E271" s="138"/>
    </row>
    <row r="272" spans="1:5" ht="23.25" customHeight="1" x14ac:dyDescent="0.3">
      <c r="A272" s="142"/>
      <c r="C272" s="138"/>
      <c r="D272" s="138"/>
      <c r="E272" s="138"/>
    </row>
    <row r="273" spans="1:5" ht="23.25" customHeight="1" x14ac:dyDescent="0.3">
      <c r="A273" s="142"/>
      <c r="C273" s="138"/>
      <c r="D273" s="138"/>
      <c r="E273" s="138"/>
    </row>
    <row r="274" spans="1:5" ht="23.25" customHeight="1" x14ac:dyDescent="0.3">
      <c r="A274" s="142"/>
      <c r="C274" s="138"/>
      <c r="D274" s="138"/>
      <c r="E274" s="138"/>
    </row>
    <row r="275" spans="1:5" ht="23.25" customHeight="1" x14ac:dyDescent="0.3">
      <c r="A275" s="142"/>
      <c r="C275" s="138"/>
      <c r="D275" s="138"/>
      <c r="E275" s="138"/>
    </row>
    <row r="276" spans="1:5" ht="23.25" customHeight="1" x14ac:dyDescent="0.3">
      <c r="A276" s="142"/>
      <c r="C276" s="138"/>
      <c r="D276" s="138"/>
      <c r="E276" s="138"/>
    </row>
    <row r="277" spans="1:5" ht="23.25" customHeight="1" x14ac:dyDescent="0.3">
      <c r="A277" s="142"/>
      <c r="C277" s="138"/>
      <c r="D277" s="138"/>
      <c r="E277" s="138"/>
    </row>
    <row r="278" spans="1:5" ht="23.25" customHeight="1" x14ac:dyDescent="0.3">
      <c r="A278" s="142"/>
      <c r="C278" s="138"/>
      <c r="D278" s="138"/>
      <c r="E278" s="138"/>
    </row>
    <row r="279" spans="1:5" ht="23.25" customHeight="1" x14ac:dyDescent="0.3">
      <c r="A279" s="142"/>
      <c r="C279" s="138"/>
      <c r="D279" s="138"/>
      <c r="E279" s="138"/>
    </row>
    <row r="280" spans="1:5" ht="23.25" customHeight="1" x14ac:dyDescent="0.3">
      <c r="A280" s="142"/>
      <c r="C280" s="138"/>
      <c r="D280" s="138"/>
      <c r="E280" s="138"/>
    </row>
    <row r="281" spans="1:5" ht="23.25" customHeight="1" x14ac:dyDescent="0.3">
      <c r="A281" s="142"/>
      <c r="C281" s="138"/>
      <c r="D281" s="138"/>
      <c r="E281" s="138"/>
    </row>
    <row r="282" spans="1:5" ht="23.25" customHeight="1" x14ac:dyDescent="0.3">
      <c r="A282" s="142"/>
      <c r="C282" s="138"/>
      <c r="D282" s="138"/>
      <c r="E282" s="138"/>
    </row>
    <row r="283" spans="1:5" ht="23.25" customHeight="1" x14ac:dyDescent="0.3">
      <c r="A283" s="142"/>
      <c r="C283" s="138"/>
      <c r="D283" s="138"/>
      <c r="E283" s="138"/>
    </row>
    <row r="284" spans="1:5" ht="23.25" customHeight="1" x14ac:dyDescent="0.3">
      <c r="A284" s="142"/>
      <c r="C284" s="138"/>
      <c r="D284" s="138"/>
      <c r="E284" s="138"/>
    </row>
    <row r="285" spans="1:5" ht="23.25" customHeight="1" x14ac:dyDescent="0.3">
      <c r="A285" s="142"/>
      <c r="C285" s="138"/>
      <c r="D285" s="138"/>
      <c r="E285" s="138"/>
    </row>
    <row r="286" spans="1:5" ht="23.25" customHeight="1" x14ac:dyDescent="0.3">
      <c r="A286" s="142"/>
      <c r="C286" s="138"/>
      <c r="D286" s="138"/>
      <c r="E286" s="138"/>
    </row>
    <row r="287" spans="1:5" ht="23.25" customHeight="1" x14ac:dyDescent="0.3">
      <c r="A287" s="142"/>
      <c r="C287" s="138"/>
      <c r="D287" s="138"/>
      <c r="E287" s="138"/>
    </row>
    <row r="288" spans="1:5" ht="23.25" customHeight="1" x14ac:dyDescent="0.3">
      <c r="A288" s="142"/>
      <c r="C288" s="138"/>
      <c r="D288" s="138"/>
      <c r="E288" s="138"/>
    </row>
    <row r="289" spans="1:5" ht="23.25" customHeight="1" x14ac:dyDescent="0.3">
      <c r="A289" s="142"/>
      <c r="C289" s="138"/>
      <c r="D289" s="138"/>
      <c r="E289" s="138"/>
    </row>
    <row r="290" spans="1:5" ht="23.25" customHeight="1" x14ac:dyDescent="0.3">
      <c r="A290" s="142"/>
      <c r="C290" s="138"/>
      <c r="D290" s="138"/>
      <c r="E290" s="138"/>
    </row>
    <row r="291" spans="1:5" ht="23.25" customHeight="1" x14ac:dyDescent="0.3">
      <c r="A291" s="142"/>
      <c r="C291" s="138"/>
      <c r="D291" s="138"/>
      <c r="E291" s="138"/>
    </row>
    <row r="292" spans="1:5" ht="23.25" customHeight="1" x14ac:dyDescent="0.3">
      <c r="A292" s="142"/>
      <c r="C292" s="138"/>
      <c r="D292" s="138"/>
      <c r="E292" s="138"/>
    </row>
    <row r="293" spans="1:5" ht="23.25" customHeight="1" x14ac:dyDescent="0.3">
      <c r="A293" s="142"/>
      <c r="C293" s="138"/>
      <c r="D293" s="138"/>
      <c r="E293" s="138"/>
    </row>
    <row r="294" spans="1:5" ht="23.25" customHeight="1" x14ac:dyDescent="0.3">
      <c r="A294" s="142"/>
      <c r="C294" s="138"/>
      <c r="D294" s="138"/>
      <c r="E294" s="138"/>
    </row>
    <row r="295" spans="1:5" ht="23.25" customHeight="1" x14ac:dyDescent="0.3">
      <c r="A295" s="142"/>
      <c r="C295" s="138"/>
      <c r="D295" s="138"/>
      <c r="E295" s="138"/>
    </row>
    <row r="296" spans="1:5" ht="23.25" customHeight="1" x14ac:dyDescent="0.3">
      <c r="A296" s="142"/>
      <c r="C296" s="138"/>
      <c r="D296" s="138"/>
      <c r="E296" s="138"/>
    </row>
    <row r="297" spans="1:5" ht="23.25" customHeight="1" x14ac:dyDescent="0.3">
      <c r="A297" s="142"/>
      <c r="C297" s="138"/>
      <c r="D297" s="138"/>
      <c r="E297" s="138"/>
    </row>
    <row r="298" spans="1:5" ht="23.25" customHeight="1" x14ac:dyDescent="0.3">
      <c r="A298" s="142"/>
      <c r="C298" s="138"/>
      <c r="D298" s="138"/>
      <c r="E298" s="138"/>
    </row>
    <row r="299" spans="1:5" ht="23.25" customHeight="1" x14ac:dyDescent="0.3">
      <c r="A299" s="142"/>
      <c r="C299" s="138"/>
      <c r="D299" s="138"/>
      <c r="E299" s="138"/>
    </row>
    <row r="300" spans="1:5" ht="23.25" customHeight="1" x14ac:dyDescent="0.3">
      <c r="A300" s="142"/>
      <c r="C300" s="138"/>
      <c r="D300" s="138"/>
      <c r="E300" s="138"/>
    </row>
    <row r="301" spans="1:5" ht="23.25" customHeight="1" x14ac:dyDescent="0.3">
      <c r="A301" s="142"/>
      <c r="C301" s="138"/>
      <c r="D301" s="138"/>
      <c r="E301" s="138"/>
    </row>
    <row r="302" spans="1:5" ht="23.25" customHeight="1" x14ac:dyDescent="0.3">
      <c r="A302" s="142"/>
      <c r="C302" s="138"/>
      <c r="D302" s="138"/>
      <c r="E302" s="138"/>
    </row>
    <row r="303" spans="1:5" ht="23.25" customHeight="1" x14ac:dyDescent="0.3">
      <c r="A303" s="142"/>
      <c r="C303" s="138"/>
      <c r="D303" s="138"/>
      <c r="E303" s="138"/>
    </row>
    <row r="304" spans="1:5" ht="23.25" customHeight="1" x14ac:dyDescent="0.3">
      <c r="A304" s="142"/>
      <c r="C304" s="138"/>
      <c r="D304" s="138"/>
      <c r="E304" s="138"/>
    </row>
    <row r="305" spans="1:5" ht="23.25" customHeight="1" x14ac:dyDescent="0.3">
      <c r="A305" s="142"/>
      <c r="C305" s="138"/>
      <c r="D305" s="138"/>
      <c r="E305" s="138"/>
    </row>
  </sheetData>
  <mergeCells count="1">
    <mergeCell ref="A1:B1"/>
  </mergeCells>
  <printOptions gridLines="1" gridLinesSet="0"/>
  <pageMargins left="0.5" right="0.5" top="1" bottom="1" header="0.5" footer="0.5"/>
  <pageSetup paperSize="5" orientation="portrait" horizontalDpi="200" verticalDpi="2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zoomScale="75" zoomScaleNormal="75" workbookViewId="0">
      <selection sqref="A1:B1"/>
    </sheetView>
  </sheetViews>
  <sheetFormatPr defaultRowHeight="18.75" customHeight="1" x14ac:dyDescent="0.2"/>
  <cols>
    <col min="1" max="1" width="13" style="18" customWidth="1"/>
    <col min="2" max="2" width="46.85546875" style="18" bestFit="1" customWidth="1"/>
    <col min="3" max="3" width="0.140625" style="19" hidden="1" customWidth="1"/>
    <col min="4" max="4" width="17" style="26" bestFit="1" customWidth="1"/>
    <col min="5" max="5" width="14.140625" style="26" customWidth="1"/>
    <col min="6" max="6" width="15.140625" style="26" customWidth="1"/>
    <col min="7" max="7" width="14.5703125" style="26" bestFit="1" customWidth="1"/>
    <col min="8" max="8" width="8.140625" style="20" customWidth="1"/>
    <col min="9" max="9" width="8.7109375" style="20" customWidth="1"/>
    <col min="10" max="16384" width="9.140625" style="18"/>
  </cols>
  <sheetData>
    <row r="1" spans="1:13" ht="18.75" customHeight="1" x14ac:dyDescent="0.25">
      <c r="A1" s="196" t="s">
        <v>0</v>
      </c>
      <c r="B1" s="197"/>
      <c r="C1" s="38" t="s">
        <v>1</v>
      </c>
      <c r="D1" s="39" t="s">
        <v>2</v>
      </c>
      <c r="E1" s="40"/>
      <c r="F1" s="40"/>
      <c r="G1" s="40"/>
      <c r="H1" s="41"/>
      <c r="I1" s="41"/>
      <c r="M1" s="20">
        <v>36319</v>
      </c>
    </row>
    <row r="2" spans="1:13" s="21" customFormat="1" ht="18.75" customHeight="1" x14ac:dyDescent="0.25">
      <c r="A2" s="42" t="s">
        <v>3</v>
      </c>
      <c r="B2" s="42" t="s">
        <v>4</v>
      </c>
      <c r="C2" s="43"/>
      <c r="D2" s="44" t="s">
        <v>5</v>
      </c>
      <c r="E2" s="44" t="s">
        <v>6</v>
      </c>
      <c r="F2" s="44" t="s">
        <v>7</v>
      </c>
      <c r="G2" s="44" t="s">
        <v>8</v>
      </c>
      <c r="H2" s="45"/>
      <c r="I2" s="45"/>
    </row>
    <row r="3" spans="1:13" s="21" customFormat="1" ht="18.75" customHeight="1" x14ac:dyDescent="0.25">
      <c r="A3" s="42" t="s">
        <v>10</v>
      </c>
      <c r="B3" s="46" t="s">
        <v>329</v>
      </c>
      <c r="C3" s="43"/>
      <c r="D3" s="44" t="s">
        <v>11</v>
      </c>
      <c r="E3" s="44" t="s">
        <v>12</v>
      </c>
      <c r="F3" s="44" t="s">
        <v>11</v>
      </c>
      <c r="G3" s="44"/>
      <c r="H3" s="45"/>
      <c r="I3" s="45"/>
    </row>
    <row r="4" spans="1:13" ht="18.75" customHeight="1" x14ac:dyDescent="0.2">
      <c r="A4" s="34"/>
      <c r="B4" s="31"/>
      <c r="C4" s="38"/>
      <c r="D4" s="40"/>
      <c r="E4" s="48"/>
      <c r="F4" s="40"/>
      <c r="G4" s="40">
        <v>63000</v>
      </c>
      <c r="H4" s="41"/>
      <c r="I4" s="41"/>
    </row>
    <row r="5" spans="1:13" ht="18.75" customHeight="1" x14ac:dyDescent="0.2">
      <c r="A5" s="34"/>
      <c r="B5" s="31" t="s">
        <v>341</v>
      </c>
      <c r="C5" s="38"/>
      <c r="D5" s="40">
        <v>2500</v>
      </c>
      <c r="E5" s="48">
        <v>500</v>
      </c>
      <c r="F5" s="40"/>
      <c r="G5" s="40">
        <f>+G4-D5</f>
        <v>60500</v>
      </c>
      <c r="H5" s="41"/>
      <c r="I5" s="41"/>
    </row>
    <row r="6" spans="1:13" ht="18.75" customHeight="1" x14ac:dyDescent="0.2">
      <c r="A6" s="34"/>
      <c r="B6" s="31" t="s">
        <v>342</v>
      </c>
      <c r="C6" s="38"/>
      <c r="D6" s="40">
        <v>2500</v>
      </c>
      <c r="E6" s="48">
        <v>500</v>
      </c>
      <c r="F6" s="40"/>
      <c r="G6" s="40">
        <f t="shared" ref="G6:G22" si="0">+G5-D6</f>
        <v>58000</v>
      </c>
      <c r="H6" s="41"/>
      <c r="I6" s="41"/>
    </row>
    <row r="7" spans="1:13" ht="18.75" customHeight="1" x14ac:dyDescent="0.2">
      <c r="A7" s="34"/>
      <c r="B7" s="31" t="s">
        <v>344</v>
      </c>
      <c r="C7" s="38"/>
      <c r="D7" s="40">
        <v>625</v>
      </c>
      <c r="E7" s="100">
        <v>125</v>
      </c>
      <c r="F7" s="40"/>
      <c r="G7" s="40">
        <f t="shared" si="0"/>
        <v>57375</v>
      </c>
      <c r="H7" s="41"/>
      <c r="I7" s="41"/>
    </row>
    <row r="8" spans="1:13" ht="18.75" customHeight="1" x14ac:dyDescent="0.2">
      <c r="A8" s="34"/>
      <c r="B8" s="31" t="s">
        <v>350</v>
      </c>
      <c r="C8" s="38"/>
      <c r="D8" s="40">
        <v>250</v>
      </c>
      <c r="E8" s="100"/>
      <c r="F8" s="40"/>
      <c r="G8" s="40">
        <f t="shared" si="0"/>
        <v>57125</v>
      </c>
      <c r="H8" s="41"/>
      <c r="I8" s="41"/>
    </row>
    <row r="9" spans="1:13" ht="18.75" customHeight="1" x14ac:dyDescent="0.2">
      <c r="A9" s="34"/>
      <c r="B9" s="31" t="s">
        <v>345</v>
      </c>
      <c r="C9" s="38"/>
      <c r="D9" s="40">
        <v>625</v>
      </c>
      <c r="E9" s="48">
        <v>125</v>
      </c>
      <c r="F9" s="40"/>
      <c r="G9" s="40">
        <f t="shared" si="0"/>
        <v>56500</v>
      </c>
      <c r="H9" s="41"/>
      <c r="I9" s="41"/>
    </row>
    <row r="10" spans="1:13" ht="18.75" customHeight="1" x14ac:dyDescent="0.2">
      <c r="A10" s="34"/>
      <c r="B10" s="37" t="s">
        <v>343</v>
      </c>
      <c r="C10" s="37"/>
      <c r="D10" s="50">
        <v>900</v>
      </c>
      <c r="E10" s="48">
        <v>450</v>
      </c>
      <c r="F10" s="40"/>
      <c r="G10" s="40">
        <f t="shared" si="0"/>
        <v>55600</v>
      </c>
      <c r="H10" s="41"/>
      <c r="I10" s="41"/>
    </row>
    <row r="11" spans="1:13" ht="18.75" customHeight="1" x14ac:dyDescent="0.2">
      <c r="A11" s="34"/>
      <c r="B11" s="49" t="s">
        <v>50</v>
      </c>
      <c r="C11" s="37"/>
      <c r="D11" s="50">
        <v>1000</v>
      </c>
      <c r="E11" s="48"/>
      <c r="F11" s="40"/>
      <c r="G11" s="40">
        <f t="shared" si="0"/>
        <v>54600</v>
      </c>
      <c r="H11" s="41"/>
      <c r="I11" s="41"/>
    </row>
    <row r="12" spans="1:13" ht="18.75" customHeight="1" x14ac:dyDescent="0.2">
      <c r="A12" s="34"/>
      <c r="B12" s="31" t="s">
        <v>89</v>
      </c>
      <c r="C12" s="38"/>
      <c r="D12" s="40">
        <v>3250</v>
      </c>
      <c r="E12" s="48">
        <v>650</v>
      </c>
      <c r="F12" s="40"/>
      <c r="G12" s="40">
        <f t="shared" si="0"/>
        <v>51350</v>
      </c>
      <c r="H12" s="41"/>
      <c r="I12" s="41"/>
    </row>
    <row r="13" spans="1:13" ht="18.75" customHeight="1" x14ac:dyDescent="0.2">
      <c r="A13" s="34"/>
      <c r="B13" s="31" t="s">
        <v>340</v>
      </c>
      <c r="C13" s="38"/>
      <c r="D13" s="40">
        <v>2000</v>
      </c>
      <c r="E13" s="48">
        <v>1000</v>
      </c>
      <c r="F13" s="40"/>
      <c r="G13" s="40">
        <f t="shared" si="0"/>
        <v>49350</v>
      </c>
      <c r="H13" s="41"/>
      <c r="I13" s="41"/>
    </row>
    <row r="14" spans="1:13" ht="18.75" customHeight="1" x14ac:dyDescent="0.2">
      <c r="A14" s="34"/>
      <c r="B14" s="31" t="s">
        <v>346</v>
      </c>
      <c r="C14" s="38"/>
      <c r="D14" s="40">
        <v>350</v>
      </c>
      <c r="E14" s="48">
        <v>35</v>
      </c>
      <c r="F14" s="40"/>
      <c r="G14" s="40">
        <f t="shared" si="0"/>
        <v>49000</v>
      </c>
      <c r="H14" s="41"/>
      <c r="I14" s="41"/>
    </row>
    <row r="15" spans="1:13" ht="18.75" customHeight="1" x14ac:dyDescent="0.2">
      <c r="A15" s="34"/>
      <c r="B15" s="31" t="s">
        <v>347</v>
      </c>
      <c r="C15" s="38"/>
      <c r="D15" s="40">
        <v>150</v>
      </c>
      <c r="E15" s="48">
        <v>15</v>
      </c>
      <c r="F15" s="40"/>
      <c r="G15" s="40">
        <f t="shared" si="0"/>
        <v>48850</v>
      </c>
      <c r="H15" s="41"/>
      <c r="I15" s="41"/>
    </row>
    <row r="16" spans="1:13" ht="18.75" customHeight="1" x14ac:dyDescent="0.2">
      <c r="A16" s="34"/>
      <c r="B16" s="31" t="s">
        <v>349</v>
      </c>
      <c r="C16" s="38"/>
      <c r="D16" s="40">
        <v>6600</v>
      </c>
      <c r="E16" s="48">
        <v>2200</v>
      </c>
      <c r="F16" s="40"/>
      <c r="G16" s="40">
        <f t="shared" si="0"/>
        <v>42250</v>
      </c>
      <c r="H16" s="41"/>
      <c r="I16" s="41"/>
    </row>
    <row r="17" spans="1:9" ht="18.75" customHeight="1" x14ac:dyDescent="0.2">
      <c r="A17" s="34"/>
      <c r="B17" s="31" t="s">
        <v>354</v>
      </c>
      <c r="C17" s="38"/>
      <c r="D17" s="40">
        <v>1875</v>
      </c>
      <c r="E17" s="48">
        <v>25</v>
      </c>
      <c r="F17" s="40"/>
      <c r="G17" s="40">
        <f t="shared" si="0"/>
        <v>40375</v>
      </c>
      <c r="H17" s="41"/>
      <c r="I17" s="41"/>
    </row>
    <row r="18" spans="1:9" ht="18.75" customHeight="1" x14ac:dyDescent="0.2">
      <c r="A18" s="34"/>
      <c r="B18" s="31" t="s">
        <v>355</v>
      </c>
      <c r="C18" s="38"/>
      <c r="D18" s="40">
        <v>1300</v>
      </c>
      <c r="E18" s="48">
        <v>130</v>
      </c>
      <c r="F18" s="40"/>
      <c r="G18" s="40">
        <f t="shared" si="0"/>
        <v>39075</v>
      </c>
      <c r="H18" s="41"/>
      <c r="I18" s="41"/>
    </row>
    <row r="19" spans="1:9" ht="18.75" customHeight="1" x14ac:dyDescent="0.2">
      <c r="A19" s="34"/>
      <c r="B19" s="31" t="s">
        <v>356</v>
      </c>
      <c r="C19" s="38"/>
      <c r="D19" s="40">
        <v>400</v>
      </c>
      <c r="E19" s="48">
        <v>40</v>
      </c>
      <c r="F19" s="40"/>
      <c r="G19" s="40">
        <f t="shared" si="0"/>
        <v>38675</v>
      </c>
      <c r="H19" s="41"/>
      <c r="I19" s="41"/>
    </row>
    <row r="20" spans="1:9" ht="18.75" customHeight="1" x14ac:dyDescent="0.2">
      <c r="A20" s="34"/>
      <c r="B20" s="31" t="s">
        <v>358</v>
      </c>
      <c r="C20" s="38"/>
      <c r="D20" s="40">
        <v>5100</v>
      </c>
      <c r="E20" s="48">
        <v>300</v>
      </c>
      <c r="F20" s="40"/>
      <c r="G20" s="40">
        <f t="shared" si="0"/>
        <v>33575</v>
      </c>
      <c r="H20" s="41"/>
      <c r="I20" s="41"/>
    </row>
    <row r="21" spans="1:9" ht="18.75" customHeight="1" x14ac:dyDescent="0.2">
      <c r="A21" s="34"/>
      <c r="B21" s="31" t="s">
        <v>359</v>
      </c>
      <c r="C21" s="38"/>
      <c r="D21" s="86">
        <v>4828</v>
      </c>
      <c r="E21" s="48">
        <v>284</v>
      </c>
      <c r="F21" s="40"/>
      <c r="G21" s="40">
        <f t="shared" si="0"/>
        <v>28747</v>
      </c>
      <c r="H21" s="41"/>
      <c r="I21" s="41"/>
    </row>
    <row r="22" spans="1:9" ht="18.75" customHeight="1" x14ac:dyDescent="0.2">
      <c r="A22" s="34"/>
      <c r="B22" s="31" t="s">
        <v>360</v>
      </c>
      <c r="C22" s="38"/>
      <c r="D22" s="40">
        <v>300</v>
      </c>
      <c r="E22" s="48"/>
      <c r="F22" s="40"/>
      <c r="G22" s="40">
        <f t="shared" si="0"/>
        <v>28447</v>
      </c>
      <c r="H22" s="41"/>
      <c r="I22" s="41"/>
    </row>
    <row r="23" spans="1:9" ht="18.75" customHeight="1" x14ac:dyDescent="0.2">
      <c r="A23" s="34"/>
      <c r="B23" s="31" t="s">
        <v>397</v>
      </c>
      <c r="C23" s="38"/>
      <c r="D23" s="40">
        <v>300</v>
      </c>
      <c r="E23" s="48"/>
      <c r="F23" s="40"/>
      <c r="G23" s="40"/>
      <c r="H23" s="41"/>
      <c r="I23" s="41"/>
    </row>
    <row r="24" spans="1:9" ht="18.75" customHeight="1" x14ac:dyDescent="0.2">
      <c r="A24" s="34"/>
      <c r="B24" s="31" t="s">
        <v>506</v>
      </c>
      <c r="C24" s="38"/>
      <c r="D24" s="40"/>
      <c r="E24" s="48"/>
      <c r="F24" s="40"/>
      <c r="G24" s="40"/>
      <c r="H24" s="41"/>
      <c r="I24" s="41"/>
    </row>
    <row r="25" spans="1:9" ht="18.75" customHeight="1" x14ac:dyDescent="0.25">
      <c r="A25" s="34"/>
      <c r="B25" s="42" t="s">
        <v>16</v>
      </c>
      <c r="C25" s="38"/>
      <c r="D25" s="39">
        <f>SUM(D5:D23)</f>
        <v>34853</v>
      </c>
      <c r="E25" s="48"/>
      <c r="F25" s="40"/>
      <c r="G25" s="40"/>
      <c r="H25" s="41"/>
      <c r="I25" s="41"/>
    </row>
    <row r="26" spans="1:9" ht="18.75" customHeight="1" x14ac:dyDescent="0.25">
      <c r="A26" s="34"/>
      <c r="B26" s="31"/>
      <c r="C26" s="38"/>
      <c r="D26" s="39"/>
      <c r="E26" s="48"/>
      <c r="F26" s="40"/>
      <c r="G26" s="40"/>
      <c r="H26" s="41"/>
      <c r="I26" s="41"/>
    </row>
    <row r="27" spans="1:9" ht="18.75" customHeight="1" x14ac:dyDescent="0.2">
      <c r="A27" s="34"/>
      <c r="B27" s="31"/>
      <c r="C27" s="35"/>
      <c r="D27" s="40"/>
      <c r="E27" s="48"/>
      <c r="F27" s="40"/>
      <c r="G27" s="40"/>
      <c r="H27" s="41"/>
      <c r="I27" s="41"/>
    </row>
    <row r="28" spans="1:9" ht="18.75" customHeight="1" x14ac:dyDescent="0.25">
      <c r="A28" s="42"/>
      <c r="B28" s="42" t="s">
        <v>4</v>
      </c>
      <c r="C28" s="43"/>
      <c r="D28" s="44" t="s">
        <v>5</v>
      </c>
      <c r="E28" s="77" t="s">
        <v>6</v>
      </c>
      <c r="F28" s="44" t="s">
        <v>7</v>
      </c>
      <c r="G28" s="39" t="s">
        <v>8</v>
      </c>
      <c r="H28" s="45" t="s">
        <v>173</v>
      </c>
      <c r="I28" s="45" t="s">
        <v>9</v>
      </c>
    </row>
    <row r="29" spans="1:9" ht="18.75" customHeight="1" x14ac:dyDescent="0.25">
      <c r="A29" s="42"/>
      <c r="B29" s="42" t="s">
        <v>14</v>
      </c>
      <c r="C29" s="43"/>
      <c r="D29" s="44" t="s">
        <v>11</v>
      </c>
      <c r="E29" s="77" t="s">
        <v>12</v>
      </c>
      <c r="F29" s="44" t="s">
        <v>11</v>
      </c>
      <c r="G29" s="39"/>
      <c r="H29" s="45" t="s">
        <v>125</v>
      </c>
      <c r="I29" s="45"/>
    </row>
    <row r="30" spans="1:9" ht="18.75" customHeight="1" x14ac:dyDescent="0.2">
      <c r="A30" s="34"/>
      <c r="B30" s="49" t="s">
        <v>348</v>
      </c>
      <c r="C30" s="35"/>
      <c r="D30" s="47">
        <v>150</v>
      </c>
      <c r="E30" s="52">
        <v>15</v>
      </c>
      <c r="F30" s="40"/>
      <c r="G30" s="40">
        <f>+G22-D30</f>
        <v>28297</v>
      </c>
      <c r="H30" s="36"/>
      <c r="I30" s="36"/>
    </row>
    <row r="31" spans="1:9" ht="18.75" customHeight="1" x14ac:dyDescent="0.2">
      <c r="A31" s="34"/>
      <c r="B31" s="31" t="s">
        <v>66</v>
      </c>
      <c r="C31" s="35"/>
      <c r="D31" s="47">
        <v>600</v>
      </c>
      <c r="E31" s="40">
        <v>600</v>
      </c>
      <c r="F31" s="40"/>
      <c r="G31" s="40">
        <f>+G30-D31</f>
        <v>27697</v>
      </c>
      <c r="H31" s="36"/>
      <c r="I31" s="36"/>
    </row>
    <row r="32" spans="1:9" ht="18.75" customHeight="1" x14ac:dyDescent="0.2">
      <c r="A32" s="34"/>
      <c r="B32" s="31" t="s">
        <v>341</v>
      </c>
      <c r="C32" s="38"/>
      <c r="D32" s="40">
        <v>2500</v>
      </c>
      <c r="E32" s="48">
        <v>500</v>
      </c>
      <c r="F32" s="40"/>
      <c r="G32" s="40">
        <f t="shared" ref="G32:G38" si="1">+G31-D32</f>
        <v>25197</v>
      </c>
      <c r="H32" s="36"/>
      <c r="I32" s="36"/>
    </row>
    <row r="33" spans="1:9" ht="18.75" customHeight="1" x14ac:dyDescent="0.2">
      <c r="A33" s="34"/>
      <c r="B33" s="31" t="s">
        <v>342</v>
      </c>
      <c r="C33" s="38"/>
      <c r="D33" s="40">
        <v>2500</v>
      </c>
      <c r="E33" s="48">
        <v>500</v>
      </c>
      <c r="F33" s="40"/>
      <c r="G33" s="40">
        <f t="shared" si="1"/>
        <v>22697</v>
      </c>
      <c r="H33" s="36"/>
      <c r="I33" s="36"/>
    </row>
    <row r="34" spans="1:9" ht="18.75" customHeight="1" x14ac:dyDescent="0.2">
      <c r="A34" s="34"/>
      <c r="B34" s="31" t="s">
        <v>344</v>
      </c>
      <c r="C34" s="38"/>
      <c r="D34" s="40">
        <v>625</v>
      </c>
      <c r="E34" s="100">
        <v>125</v>
      </c>
      <c r="F34" s="40"/>
      <c r="G34" s="40">
        <f t="shared" si="1"/>
        <v>22072</v>
      </c>
      <c r="H34" s="36"/>
      <c r="I34" s="36"/>
    </row>
    <row r="35" spans="1:9" ht="18.75" customHeight="1" x14ac:dyDescent="0.2">
      <c r="A35" s="34"/>
      <c r="B35" s="31" t="s">
        <v>345</v>
      </c>
      <c r="C35" s="38"/>
      <c r="D35" s="40">
        <v>625</v>
      </c>
      <c r="E35" s="48">
        <v>125</v>
      </c>
      <c r="F35" s="40"/>
      <c r="G35" s="40">
        <f t="shared" si="1"/>
        <v>21447</v>
      </c>
      <c r="H35" s="36"/>
      <c r="I35" s="36"/>
    </row>
    <row r="36" spans="1:9" ht="18.75" customHeight="1" x14ac:dyDescent="0.2">
      <c r="A36" s="34"/>
      <c r="B36" s="31" t="s">
        <v>346</v>
      </c>
      <c r="C36" s="35"/>
      <c r="D36" s="47">
        <v>350</v>
      </c>
      <c r="E36" s="50">
        <v>35</v>
      </c>
      <c r="F36" s="50"/>
      <c r="G36" s="40">
        <f t="shared" si="1"/>
        <v>21097</v>
      </c>
      <c r="H36" s="36"/>
      <c r="I36" s="36"/>
    </row>
    <row r="37" spans="1:9" ht="18.75" customHeight="1" x14ac:dyDescent="0.2">
      <c r="A37" s="34"/>
      <c r="B37" s="31" t="s">
        <v>357</v>
      </c>
      <c r="C37" s="35"/>
      <c r="D37" s="47">
        <v>250</v>
      </c>
      <c r="E37" s="50"/>
      <c r="F37" s="50"/>
      <c r="G37" s="40">
        <f t="shared" si="1"/>
        <v>20847</v>
      </c>
      <c r="H37" s="36"/>
      <c r="I37" s="36"/>
    </row>
    <row r="38" spans="1:9" ht="18.75" customHeight="1" x14ac:dyDescent="0.2">
      <c r="A38" s="34"/>
      <c r="B38" s="31" t="s">
        <v>361</v>
      </c>
      <c r="C38" s="35"/>
      <c r="D38" s="47">
        <v>4880</v>
      </c>
      <c r="E38" s="52"/>
      <c r="F38" s="47"/>
      <c r="G38" s="40">
        <f t="shared" si="1"/>
        <v>15967</v>
      </c>
      <c r="H38" s="36"/>
      <c r="I38" s="36"/>
    </row>
    <row r="39" spans="1:9" ht="18.75" customHeight="1" x14ac:dyDescent="0.2">
      <c r="A39" s="34"/>
      <c r="B39" s="31" t="s">
        <v>398</v>
      </c>
      <c r="C39" s="35"/>
      <c r="D39" s="47">
        <v>1600</v>
      </c>
      <c r="E39" s="40">
        <v>800</v>
      </c>
      <c r="F39" s="40"/>
      <c r="G39" s="40"/>
      <c r="H39" s="36"/>
      <c r="I39" s="36"/>
    </row>
    <row r="40" spans="1:9" ht="18.75" customHeight="1" x14ac:dyDescent="0.2">
      <c r="A40" s="34"/>
      <c r="B40" s="31" t="s">
        <v>399</v>
      </c>
      <c r="C40" s="35"/>
      <c r="D40" s="47">
        <v>1200</v>
      </c>
      <c r="E40" s="40">
        <v>600</v>
      </c>
      <c r="F40" s="40"/>
      <c r="G40" s="40"/>
      <c r="H40" s="36"/>
      <c r="I40" s="36"/>
    </row>
    <row r="41" spans="1:9" ht="18.75" customHeight="1" x14ac:dyDescent="0.2">
      <c r="A41" s="34"/>
      <c r="B41" s="31" t="s">
        <v>400</v>
      </c>
      <c r="C41" s="35"/>
      <c r="D41" s="47">
        <v>2000</v>
      </c>
      <c r="E41" s="40">
        <v>200</v>
      </c>
      <c r="F41" s="40"/>
      <c r="G41" s="40"/>
      <c r="H41" s="36"/>
      <c r="I41" s="36"/>
    </row>
    <row r="42" spans="1:9" ht="18.75" customHeight="1" x14ac:dyDescent="0.2">
      <c r="A42" s="34"/>
      <c r="B42" s="31"/>
      <c r="C42" s="35"/>
      <c r="D42" s="47"/>
      <c r="E42" s="40"/>
      <c r="F42" s="40"/>
      <c r="G42" s="40"/>
      <c r="H42" s="36"/>
      <c r="I42" s="36"/>
    </row>
    <row r="43" spans="1:9" ht="18.75" customHeight="1" x14ac:dyDescent="0.25">
      <c r="A43" s="34"/>
      <c r="B43" s="53" t="s">
        <v>352</v>
      </c>
      <c r="C43" s="35"/>
      <c r="D43" s="44">
        <f>SUM(D30:D42)</f>
        <v>17280</v>
      </c>
      <c r="E43" s="40"/>
      <c r="F43" s="40"/>
      <c r="G43" s="40"/>
      <c r="H43" s="36"/>
      <c r="I43" s="36"/>
    </row>
    <row r="44" spans="1:9" ht="18.75" customHeight="1" x14ac:dyDescent="0.25">
      <c r="A44" s="34"/>
      <c r="B44" s="51" t="s">
        <v>353</v>
      </c>
      <c r="C44" s="35"/>
      <c r="D44" s="44">
        <f>SUM(D25+D43)</f>
        <v>52133</v>
      </c>
      <c r="E44" s="40"/>
      <c r="F44" s="40"/>
      <c r="G44" s="40"/>
      <c r="H44" s="36"/>
      <c r="I44" s="36"/>
    </row>
    <row r="45" spans="1:9" ht="18.75" customHeight="1" x14ac:dyDescent="0.2">
      <c r="A45" s="34"/>
      <c r="B45" s="31"/>
      <c r="C45" s="35"/>
      <c r="D45" s="47"/>
      <c r="E45" s="40"/>
      <c r="F45" s="40"/>
      <c r="G45" s="40"/>
      <c r="H45" s="36"/>
      <c r="I45" s="36"/>
    </row>
    <row r="46" spans="1:9" ht="18.75" customHeight="1" x14ac:dyDescent="0.25">
      <c r="A46" s="34"/>
      <c r="B46" s="42"/>
      <c r="C46" s="35"/>
      <c r="D46" s="47"/>
      <c r="E46" s="48"/>
      <c r="F46" s="47"/>
      <c r="G46" s="40"/>
      <c r="H46" s="36"/>
      <c r="I46" s="36"/>
    </row>
    <row r="47" spans="1:9" ht="18.75" customHeight="1" x14ac:dyDescent="0.25">
      <c r="A47" s="34"/>
      <c r="B47" s="42" t="s">
        <v>15</v>
      </c>
      <c r="C47" s="35"/>
      <c r="D47" s="44" t="s">
        <v>11</v>
      </c>
      <c r="E47" s="77" t="s">
        <v>12</v>
      </c>
      <c r="F47" s="44" t="s">
        <v>11</v>
      </c>
      <c r="G47" s="44"/>
      <c r="H47" s="45" t="s">
        <v>173</v>
      </c>
      <c r="I47" s="45" t="s">
        <v>9</v>
      </c>
    </row>
    <row r="48" spans="1:9" ht="18.75" customHeight="1" x14ac:dyDescent="0.25">
      <c r="A48" s="34"/>
      <c r="B48" s="31"/>
      <c r="C48" s="35"/>
      <c r="D48" s="44"/>
      <c r="E48" s="77"/>
      <c r="F48" s="44"/>
      <c r="G48" s="44"/>
      <c r="H48" s="45" t="s">
        <v>125</v>
      </c>
      <c r="I48" s="45"/>
    </row>
    <row r="49" spans="1:9" ht="18.75" customHeight="1" x14ac:dyDescent="0.2">
      <c r="A49" s="34"/>
      <c r="B49" s="49" t="s">
        <v>351</v>
      </c>
      <c r="C49" s="35"/>
      <c r="D49" s="40">
        <v>3250</v>
      </c>
      <c r="E49" s="48">
        <v>650</v>
      </c>
      <c r="F49" s="40"/>
      <c r="G49" s="40">
        <f>+G38-D49</f>
        <v>12717</v>
      </c>
      <c r="H49" s="41"/>
      <c r="I49" s="41"/>
    </row>
    <row r="50" spans="1:9" ht="18.75" customHeight="1" x14ac:dyDescent="0.2">
      <c r="A50" s="34"/>
      <c r="B50" s="31" t="s">
        <v>341</v>
      </c>
      <c r="C50" s="38"/>
      <c r="D50" s="40">
        <v>2500</v>
      </c>
      <c r="E50" s="48">
        <v>500</v>
      </c>
      <c r="F50" s="40"/>
      <c r="G50" s="40">
        <f t="shared" ref="G50:G55" si="2">+G49-D50</f>
        <v>10217</v>
      </c>
      <c r="H50" s="41"/>
      <c r="I50" s="41"/>
    </row>
    <row r="51" spans="1:9" ht="18.75" customHeight="1" x14ac:dyDescent="0.2">
      <c r="A51" s="34"/>
      <c r="B51" s="31" t="s">
        <v>342</v>
      </c>
      <c r="C51" s="38"/>
      <c r="D51" s="40">
        <v>2500</v>
      </c>
      <c r="E51" s="48">
        <v>500</v>
      </c>
      <c r="F51" s="40"/>
      <c r="G51" s="40">
        <f t="shared" si="2"/>
        <v>7717</v>
      </c>
      <c r="H51" s="41"/>
      <c r="I51" s="41"/>
    </row>
    <row r="52" spans="1:9" ht="18.75" customHeight="1" x14ac:dyDescent="0.2">
      <c r="A52" s="34"/>
      <c r="B52" s="31" t="s">
        <v>344</v>
      </c>
      <c r="C52" s="38"/>
      <c r="D52" s="40">
        <v>625</v>
      </c>
      <c r="E52" s="100">
        <v>125</v>
      </c>
      <c r="F52" s="40"/>
      <c r="G52" s="40">
        <f t="shared" si="2"/>
        <v>7092</v>
      </c>
      <c r="H52" s="41"/>
      <c r="I52" s="41"/>
    </row>
    <row r="53" spans="1:9" ht="18.75" customHeight="1" x14ac:dyDescent="0.2">
      <c r="A53" s="34"/>
      <c r="B53" s="31" t="s">
        <v>345</v>
      </c>
      <c r="C53" s="38"/>
      <c r="D53" s="40">
        <v>625</v>
      </c>
      <c r="E53" s="48">
        <v>125</v>
      </c>
      <c r="F53" s="40"/>
      <c r="G53" s="40">
        <f t="shared" si="2"/>
        <v>6467</v>
      </c>
      <c r="H53" s="41"/>
      <c r="I53" s="41"/>
    </row>
    <row r="54" spans="1:9" ht="18.75" customHeight="1" x14ac:dyDescent="0.2">
      <c r="A54" s="34"/>
      <c r="B54" s="31" t="s">
        <v>346</v>
      </c>
      <c r="C54" s="35"/>
      <c r="D54" s="47">
        <v>350</v>
      </c>
      <c r="E54" s="50">
        <v>35</v>
      </c>
      <c r="F54" s="40"/>
      <c r="G54" s="40">
        <f t="shared" si="2"/>
        <v>6117</v>
      </c>
      <c r="H54" s="41"/>
      <c r="I54" s="41"/>
    </row>
    <row r="55" spans="1:9" ht="18.75" customHeight="1" x14ac:dyDescent="0.2">
      <c r="A55" s="34"/>
      <c r="B55" s="31" t="s">
        <v>401</v>
      </c>
      <c r="C55" s="38"/>
      <c r="D55" s="40">
        <v>2625</v>
      </c>
      <c r="E55" s="48">
        <v>525</v>
      </c>
      <c r="F55" s="40"/>
      <c r="G55" s="40">
        <f t="shared" si="2"/>
        <v>3492</v>
      </c>
      <c r="H55" s="41"/>
      <c r="I55" s="41"/>
    </row>
    <row r="56" spans="1:9" ht="18.75" customHeight="1" x14ac:dyDescent="0.2">
      <c r="A56" s="34"/>
      <c r="B56" s="31" t="s">
        <v>402</v>
      </c>
      <c r="C56" s="38"/>
      <c r="D56" s="40">
        <v>3000</v>
      </c>
      <c r="E56" s="48"/>
      <c r="F56" s="40"/>
      <c r="G56" s="40"/>
      <c r="H56" s="41"/>
      <c r="I56" s="41"/>
    </row>
    <row r="57" spans="1:9" ht="18.75" customHeight="1" x14ac:dyDescent="0.2">
      <c r="A57" s="34"/>
      <c r="B57" s="31"/>
      <c r="C57" s="38"/>
      <c r="D57" s="40"/>
      <c r="E57" s="48"/>
      <c r="F57" s="40"/>
      <c r="G57" s="40"/>
      <c r="H57" s="41"/>
      <c r="I57" s="41"/>
    </row>
    <row r="58" spans="1:9" ht="18.75" customHeight="1" x14ac:dyDescent="0.25">
      <c r="A58" s="34"/>
      <c r="B58" s="51" t="s">
        <v>90</v>
      </c>
      <c r="C58" s="38"/>
      <c r="D58" s="39">
        <f>SUM(D49:D57)</f>
        <v>15475</v>
      </c>
      <c r="E58" s="48"/>
      <c r="F58" s="40"/>
      <c r="G58" s="40"/>
      <c r="H58" s="41"/>
      <c r="I58" s="41"/>
    </row>
    <row r="59" spans="1:9" ht="18.75" customHeight="1" x14ac:dyDescent="0.2">
      <c r="A59" s="34"/>
      <c r="B59" s="31"/>
      <c r="C59" s="38"/>
      <c r="D59" s="40"/>
      <c r="E59" s="48"/>
      <c r="F59" s="40"/>
      <c r="G59" s="40"/>
      <c r="H59" s="41"/>
      <c r="I59" s="41"/>
    </row>
    <row r="60" spans="1:9" ht="18.75" customHeight="1" x14ac:dyDescent="0.25">
      <c r="A60" s="34"/>
      <c r="B60" s="51" t="s">
        <v>362</v>
      </c>
      <c r="C60" s="38"/>
      <c r="D60" s="39">
        <f>SUM(D25+D43+D58)</f>
        <v>67608</v>
      </c>
      <c r="E60" s="48"/>
      <c r="F60" s="40"/>
      <c r="G60" s="40"/>
      <c r="H60" s="41"/>
      <c r="I60" s="41"/>
    </row>
    <row r="61" spans="1:9" ht="18.75" customHeight="1" x14ac:dyDescent="0.25">
      <c r="A61" s="34"/>
      <c r="B61" s="51"/>
      <c r="C61" s="38"/>
      <c r="D61" s="54"/>
      <c r="E61" s="48"/>
      <c r="F61" s="40"/>
      <c r="G61" s="40"/>
      <c r="H61" s="41"/>
      <c r="I61" s="41"/>
    </row>
    <row r="62" spans="1:9" ht="18.75" customHeight="1" x14ac:dyDescent="0.2">
      <c r="A62" s="31"/>
      <c r="B62" s="31"/>
      <c r="C62" s="38"/>
      <c r="D62" s="40"/>
      <c r="E62" s="48"/>
      <c r="F62" s="40"/>
      <c r="G62" s="40"/>
      <c r="H62" s="41"/>
      <c r="I62" s="41"/>
    </row>
    <row r="63" spans="1:9" ht="18.75" customHeight="1" x14ac:dyDescent="0.2">
      <c r="A63" s="31"/>
      <c r="B63" s="31"/>
      <c r="C63" s="38"/>
      <c r="D63" s="40"/>
      <c r="E63" s="48"/>
      <c r="F63" s="40"/>
      <c r="G63" s="40"/>
      <c r="H63" s="41"/>
      <c r="I63" s="41"/>
    </row>
    <row r="64" spans="1:9" ht="18.75" customHeight="1" x14ac:dyDescent="0.2">
      <c r="A64" s="31"/>
      <c r="B64" s="31"/>
      <c r="C64" s="38"/>
      <c r="D64" s="40"/>
      <c r="E64" s="48"/>
      <c r="F64" s="40"/>
      <c r="G64" s="40"/>
      <c r="H64" s="41"/>
      <c r="I64" s="41"/>
    </row>
    <row r="65" spans="1:9" ht="18.75" customHeight="1" x14ac:dyDescent="0.2">
      <c r="A65" s="31"/>
      <c r="B65" s="31"/>
      <c r="C65" s="38"/>
      <c r="D65" s="40"/>
      <c r="E65" s="48"/>
      <c r="F65" s="40"/>
      <c r="G65" s="40"/>
      <c r="H65" s="41"/>
      <c r="I65" s="41"/>
    </row>
    <row r="66" spans="1:9" ht="18.75" customHeight="1" x14ac:dyDescent="0.2">
      <c r="A66" s="31"/>
      <c r="B66" s="31"/>
      <c r="C66" s="38"/>
      <c r="D66" s="40"/>
      <c r="E66" s="48"/>
      <c r="F66" s="40"/>
      <c r="G66" s="40"/>
      <c r="H66" s="41"/>
      <c r="I66" s="41"/>
    </row>
    <row r="67" spans="1:9" ht="18.75" customHeight="1" x14ac:dyDescent="0.2">
      <c r="A67" s="31"/>
      <c r="B67" s="31"/>
      <c r="C67" s="38"/>
      <c r="D67" s="40"/>
      <c r="E67" s="48"/>
      <c r="F67" s="40"/>
      <c r="G67" s="40"/>
      <c r="H67" s="41"/>
      <c r="I67" s="41"/>
    </row>
    <row r="68" spans="1:9" ht="18.75" customHeight="1" x14ac:dyDescent="0.2">
      <c r="A68" s="31"/>
      <c r="B68" s="31"/>
      <c r="C68" s="38"/>
      <c r="D68" s="40"/>
      <c r="E68" s="48"/>
      <c r="F68" s="40"/>
      <c r="G68" s="40"/>
      <c r="H68" s="41"/>
      <c r="I68" s="41"/>
    </row>
    <row r="69" spans="1:9" ht="18.75" customHeight="1" x14ac:dyDescent="0.2">
      <c r="E69" s="28"/>
    </row>
    <row r="70" spans="1:9" ht="18.75" customHeight="1" x14ac:dyDescent="0.2">
      <c r="E70" s="28"/>
    </row>
    <row r="71" spans="1:9" ht="18.75" customHeight="1" x14ac:dyDescent="0.2">
      <c r="E71" s="28"/>
    </row>
    <row r="72" spans="1:9" ht="18.75" customHeight="1" x14ac:dyDescent="0.2">
      <c r="E72" s="28"/>
    </row>
    <row r="73" spans="1:9" ht="18.75" customHeight="1" x14ac:dyDescent="0.2">
      <c r="E73" s="28"/>
    </row>
    <row r="74" spans="1:9" ht="18.75" customHeight="1" x14ac:dyDescent="0.2">
      <c r="E74" s="28"/>
    </row>
    <row r="75" spans="1:9" ht="18.75" customHeight="1" x14ac:dyDescent="0.2">
      <c r="E75" s="28"/>
    </row>
    <row r="76" spans="1:9" ht="18.75" customHeight="1" x14ac:dyDescent="0.2">
      <c r="E76" s="28"/>
    </row>
    <row r="77" spans="1:9" ht="18.75" customHeight="1" x14ac:dyDescent="0.2">
      <c r="E77" s="28"/>
    </row>
    <row r="78" spans="1:9" ht="18.75" customHeight="1" x14ac:dyDescent="0.2">
      <c r="E78" s="28"/>
    </row>
    <row r="79" spans="1:9" ht="18.75" customHeight="1" x14ac:dyDescent="0.2">
      <c r="E79" s="28"/>
    </row>
    <row r="80" spans="1:9" ht="18.75" customHeight="1" x14ac:dyDescent="0.2">
      <c r="E80" s="28"/>
    </row>
    <row r="81" spans="5:5" ht="18.75" customHeight="1" x14ac:dyDescent="0.2">
      <c r="E81" s="28"/>
    </row>
    <row r="82" spans="5:5" ht="18.75" customHeight="1" x14ac:dyDescent="0.2">
      <c r="E82" s="28"/>
    </row>
    <row r="83" spans="5:5" ht="18.75" customHeight="1" x14ac:dyDescent="0.2">
      <c r="E83" s="28"/>
    </row>
    <row r="84" spans="5:5" ht="18.75" customHeight="1" x14ac:dyDescent="0.2">
      <c r="E84" s="28"/>
    </row>
    <row r="85" spans="5:5" ht="18.75" customHeight="1" x14ac:dyDescent="0.2">
      <c r="E85" s="28"/>
    </row>
    <row r="86" spans="5:5" ht="18.75" customHeight="1" x14ac:dyDescent="0.2">
      <c r="E86" s="28"/>
    </row>
    <row r="87" spans="5:5" ht="18.75" customHeight="1" x14ac:dyDescent="0.2">
      <c r="E87" s="28"/>
    </row>
    <row r="88" spans="5:5" ht="18.75" customHeight="1" x14ac:dyDescent="0.2">
      <c r="E88" s="28"/>
    </row>
    <row r="89" spans="5:5" ht="18.75" customHeight="1" x14ac:dyDescent="0.2">
      <c r="E89" s="28"/>
    </row>
    <row r="90" spans="5:5" ht="18.75" customHeight="1" x14ac:dyDescent="0.2">
      <c r="E90" s="28"/>
    </row>
    <row r="91" spans="5:5" ht="18.75" customHeight="1" x14ac:dyDescent="0.2">
      <c r="E91" s="28"/>
    </row>
    <row r="92" spans="5:5" ht="18.75" customHeight="1" x14ac:dyDescent="0.2">
      <c r="E92" s="28"/>
    </row>
    <row r="93" spans="5:5" ht="18.75" customHeight="1" x14ac:dyDescent="0.2">
      <c r="E93" s="28"/>
    </row>
    <row r="94" spans="5:5" ht="18.75" customHeight="1" x14ac:dyDescent="0.2">
      <c r="E94" s="28"/>
    </row>
    <row r="95" spans="5:5" ht="18.75" customHeight="1" x14ac:dyDescent="0.2">
      <c r="E95" s="28"/>
    </row>
    <row r="96" spans="5:5" ht="18.75" customHeight="1" x14ac:dyDescent="0.2">
      <c r="E96" s="28"/>
    </row>
    <row r="97" spans="5:5" ht="18.75" customHeight="1" x14ac:dyDescent="0.2">
      <c r="E97" s="28"/>
    </row>
    <row r="98" spans="5:5" ht="18.75" customHeight="1" x14ac:dyDescent="0.2">
      <c r="E98" s="28"/>
    </row>
    <row r="99" spans="5:5" ht="18.75" customHeight="1" x14ac:dyDescent="0.2">
      <c r="E99" s="28"/>
    </row>
    <row r="100" spans="5:5" ht="18.75" customHeight="1" x14ac:dyDescent="0.2">
      <c r="E100" s="28"/>
    </row>
    <row r="101" spans="5:5" ht="18.75" customHeight="1" x14ac:dyDescent="0.2">
      <c r="E101" s="28"/>
    </row>
    <row r="102" spans="5:5" ht="18.75" customHeight="1" x14ac:dyDescent="0.2">
      <c r="E102" s="28"/>
    </row>
    <row r="103" spans="5:5" ht="18.75" customHeight="1" x14ac:dyDescent="0.2">
      <c r="E103" s="28"/>
    </row>
    <row r="104" spans="5:5" ht="18.75" customHeight="1" x14ac:dyDescent="0.2">
      <c r="E104" s="28"/>
    </row>
    <row r="105" spans="5:5" ht="18.75" customHeight="1" x14ac:dyDescent="0.2">
      <c r="E105" s="28"/>
    </row>
    <row r="106" spans="5:5" ht="18.75" customHeight="1" x14ac:dyDescent="0.2">
      <c r="E106" s="28"/>
    </row>
  </sheetData>
  <mergeCells count="1">
    <mergeCell ref="A1:B1"/>
  </mergeCells>
  <printOptions gridLines="1" gridLinesSet="0"/>
  <pageMargins left="0.02" right="0" top="1.01" bottom="1" header="0.5" footer="0.5"/>
  <pageSetup orientation="landscape" horizontalDpi="4294967292" verticalDpi="144" r:id="rId1"/>
  <headerFooter alignWithMargins="0"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zoomScale="60" zoomScaleNormal="75" workbookViewId="0">
      <selection sqref="A1:B1"/>
    </sheetView>
  </sheetViews>
  <sheetFormatPr defaultRowHeight="18" customHeight="1" x14ac:dyDescent="0.2"/>
  <cols>
    <col min="1" max="1" width="10.28515625" style="24" bestFit="1" customWidth="1"/>
    <col min="2" max="2" width="34.42578125" style="24" customWidth="1"/>
    <col min="3" max="3" width="12.42578125" style="25" customWidth="1"/>
    <col min="4" max="4" width="12.140625" style="25" customWidth="1"/>
    <col min="5" max="5" width="13.5703125" style="29" bestFit="1" customWidth="1"/>
    <col min="6" max="6" width="9.7109375" style="30" customWidth="1"/>
    <col min="7" max="7" width="11.5703125" style="21" customWidth="1"/>
    <col min="8" max="16384" width="9.140625" style="24"/>
  </cols>
  <sheetData>
    <row r="1" spans="1:7" ht="18" customHeight="1" x14ac:dyDescent="0.25">
      <c r="A1" s="214" t="s">
        <v>216</v>
      </c>
      <c r="B1" s="215"/>
    </row>
    <row r="2" spans="1:7" ht="18" customHeight="1" x14ac:dyDescent="0.2">
      <c r="A2" s="21" t="s">
        <v>3</v>
      </c>
      <c r="B2" s="21" t="s">
        <v>4</v>
      </c>
      <c r="C2" s="22" t="s">
        <v>214</v>
      </c>
      <c r="D2" s="22" t="s">
        <v>20</v>
      </c>
      <c r="E2" s="27" t="s">
        <v>8</v>
      </c>
      <c r="F2" s="23" t="s">
        <v>173</v>
      </c>
      <c r="G2" s="21" t="s">
        <v>9</v>
      </c>
    </row>
    <row r="3" spans="1:7" ht="18" customHeight="1" x14ac:dyDescent="0.2">
      <c r="A3" s="21" t="s">
        <v>10</v>
      </c>
      <c r="B3" s="21"/>
      <c r="C3" s="22" t="s">
        <v>11</v>
      </c>
      <c r="D3" s="22" t="s">
        <v>11</v>
      </c>
      <c r="E3" s="27"/>
      <c r="F3" s="23" t="s">
        <v>125</v>
      </c>
    </row>
    <row r="4" spans="1:7" ht="18" customHeight="1" x14ac:dyDescent="0.2">
      <c r="A4" s="24" t="s">
        <v>13</v>
      </c>
      <c r="B4" s="24" t="s">
        <v>421</v>
      </c>
      <c r="E4" s="29">
        <v>6626</v>
      </c>
    </row>
    <row r="5" spans="1:7" ht="18" customHeight="1" x14ac:dyDescent="0.2">
      <c r="A5" s="24">
        <v>2110001</v>
      </c>
      <c r="B5" s="24" t="s">
        <v>217</v>
      </c>
      <c r="E5" s="74">
        <f>+E4-D5</f>
        <v>6626</v>
      </c>
    </row>
    <row r="6" spans="1:7" ht="18" customHeight="1" x14ac:dyDescent="0.2">
      <c r="B6" s="24" t="s">
        <v>218</v>
      </c>
      <c r="E6" s="74">
        <f t="shared" ref="E6:E28" si="0">+E5-D6</f>
        <v>6626</v>
      </c>
    </row>
    <row r="7" spans="1:7" ht="18" customHeight="1" x14ac:dyDescent="0.2">
      <c r="A7" s="24">
        <v>2110002</v>
      </c>
      <c r="B7" s="24" t="s">
        <v>219</v>
      </c>
      <c r="E7" s="74">
        <f t="shared" si="0"/>
        <v>6626</v>
      </c>
    </row>
    <row r="8" spans="1:7" ht="18" customHeight="1" x14ac:dyDescent="0.2">
      <c r="B8" s="24" t="s">
        <v>220</v>
      </c>
      <c r="E8" s="74">
        <f t="shared" si="0"/>
        <v>6626</v>
      </c>
    </row>
    <row r="9" spans="1:7" ht="18" customHeight="1" x14ac:dyDescent="0.2">
      <c r="A9" s="24">
        <v>211003</v>
      </c>
      <c r="B9" s="24" t="s">
        <v>221</v>
      </c>
      <c r="E9" s="74">
        <f t="shared" si="0"/>
        <v>6626</v>
      </c>
    </row>
    <row r="10" spans="1:7" ht="18" customHeight="1" x14ac:dyDescent="0.2">
      <c r="B10" s="24" t="s">
        <v>222</v>
      </c>
      <c r="E10" s="74">
        <f t="shared" si="0"/>
        <v>6626</v>
      </c>
    </row>
    <row r="11" spans="1:7" ht="18" customHeight="1" x14ac:dyDescent="0.2">
      <c r="A11" s="24">
        <v>211004</v>
      </c>
      <c r="B11" s="24" t="s">
        <v>223</v>
      </c>
      <c r="E11" s="74">
        <f t="shared" si="0"/>
        <v>6626</v>
      </c>
    </row>
    <row r="12" spans="1:7" ht="18" customHeight="1" x14ac:dyDescent="0.2">
      <c r="B12" s="24" t="s">
        <v>224</v>
      </c>
      <c r="E12" s="74">
        <f t="shared" si="0"/>
        <v>6626</v>
      </c>
    </row>
    <row r="13" spans="1:7" ht="18" customHeight="1" x14ac:dyDescent="0.2">
      <c r="A13" s="24">
        <v>211005</v>
      </c>
      <c r="B13" s="24" t="s">
        <v>225</v>
      </c>
      <c r="E13" s="74">
        <f t="shared" si="0"/>
        <v>6626</v>
      </c>
    </row>
    <row r="14" spans="1:7" ht="18" customHeight="1" x14ac:dyDescent="0.2">
      <c r="B14" s="24" t="s">
        <v>226</v>
      </c>
      <c r="E14" s="74">
        <f t="shared" si="0"/>
        <v>6626</v>
      </c>
    </row>
    <row r="15" spans="1:7" ht="18" customHeight="1" x14ac:dyDescent="0.2">
      <c r="A15" s="24">
        <v>210006</v>
      </c>
      <c r="B15" s="24" t="s">
        <v>227</v>
      </c>
      <c r="E15" s="74">
        <f t="shared" si="0"/>
        <v>6626</v>
      </c>
    </row>
    <row r="16" spans="1:7" ht="18" customHeight="1" x14ac:dyDescent="0.2">
      <c r="B16" s="24" t="s">
        <v>228</v>
      </c>
      <c r="E16" s="74">
        <f t="shared" si="0"/>
        <v>6626</v>
      </c>
    </row>
    <row r="17" spans="1:5" ht="18" customHeight="1" x14ac:dyDescent="0.2">
      <c r="A17" s="24">
        <v>210007</v>
      </c>
      <c r="B17" s="24" t="s">
        <v>229</v>
      </c>
      <c r="E17" s="74">
        <f t="shared" si="0"/>
        <v>6626</v>
      </c>
    </row>
    <row r="18" spans="1:5" ht="18" customHeight="1" x14ac:dyDescent="0.2">
      <c r="B18" s="24" t="s">
        <v>230</v>
      </c>
      <c r="E18" s="74">
        <f t="shared" si="0"/>
        <v>6626</v>
      </c>
    </row>
    <row r="19" spans="1:5" ht="18" customHeight="1" x14ac:dyDescent="0.2">
      <c r="A19" s="24">
        <v>210008</v>
      </c>
      <c r="B19" s="24" t="s">
        <v>231</v>
      </c>
      <c r="E19" s="74">
        <f t="shared" si="0"/>
        <v>6626</v>
      </c>
    </row>
    <row r="20" spans="1:5" ht="18" customHeight="1" x14ac:dyDescent="0.2">
      <c r="B20" s="24" t="s">
        <v>232</v>
      </c>
      <c r="E20" s="74">
        <f t="shared" si="0"/>
        <v>6626</v>
      </c>
    </row>
    <row r="21" spans="1:5" ht="18" customHeight="1" x14ac:dyDescent="0.2">
      <c r="A21" s="24">
        <v>210009</v>
      </c>
      <c r="B21" s="24" t="s">
        <v>233</v>
      </c>
      <c r="E21" s="74">
        <f t="shared" si="0"/>
        <v>6626</v>
      </c>
    </row>
    <row r="22" spans="1:5" ht="18" customHeight="1" x14ac:dyDescent="0.2">
      <c r="B22" s="24" t="s">
        <v>234</v>
      </c>
      <c r="E22" s="74">
        <f t="shared" si="0"/>
        <v>6626</v>
      </c>
    </row>
    <row r="23" spans="1:5" ht="18" customHeight="1" x14ac:dyDescent="0.2">
      <c r="A23" s="24">
        <v>210010</v>
      </c>
      <c r="B23" s="24" t="s">
        <v>235</v>
      </c>
      <c r="E23" s="74">
        <f t="shared" si="0"/>
        <v>6626</v>
      </c>
    </row>
    <row r="24" spans="1:5" ht="18" customHeight="1" x14ac:dyDescent="0.2">
      <c r="B24" s="24" t="s">
        <v>236</v>
      </c>
      <c r="E24" s="74">
        <f t="shared" si="0"/>
        <v>6626</v>
      </c>
    </row>
    <row r="25" spans="1:5" ht="18" customHeight="1" x14ac:dyDescent="0.2">
      <c r="A25" s="24">
        <v>210011</v>
      </c>
      <c r="B25" s="24" t="s">
        <v>237</v>
      </c>
      <c r="E25" s="74">
        <f t="shared" si="0"/>
        <v>6626</v>
      </c>
    </row>
    <row r="26" spans="1:5" ht="18" customHeight="1" x14ac:dyDescent="0.2">
      <c r="B26" s="24" t="s">
        <v>238</v>
      </c>
      <c r="E26" s="74">
        <f t="shared" si="0"/>
        <v>6626</v>
      </c>
    </row>
    <row r="27" spans="1:5" ht="18" customHeight="1" x14ac:dyDescent="0.2">
      <c r="A27" s="24">
        <v>210012</v>
      </c>
      <c r="B27" s="24" t="s">
        <v>239</v>
      </c>
      <c r="E27" s="74">
        <f t="shared" si="0"/>
        <v>6626</v>
      </c>
    </row>
    <row r="28" spans="1:5" ht="18" customHeight="1" x14ac:dyDescent="0.2">
      <c r="B28" s="24" t="s">
        <v>240</v>
      </c>
      <c r="E28" s="74">
        <f t="shared" si="0"/>
        <v>6626</v>
      </c>
    </row>
  </sheetData>
  <mergeCells count="1">
    <mergeCell ref="A1:B1"/>
  </mergeCells>
  <printOptions gridLines="1" gridLinesSet="0"/>
  <pageMargins left="0.25" right="0.25" top="1" bottom="1" header="0.47" footer="0.5"/>
  <pageSetup orientation="portrait" horizontalDpi="200" verticalDpi="200" r:id="rId1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view="pageBreakPreview" zoomScale="60" zoomScaleNormal="75" workbookViewId="0">
      <selection sqref="A1:B1"/>
    </sheetView>
  </sheetViews>
  <sheetFormatPr defaultRowHeight="25.5" customHeight="1" x14ac:dyDescent="0.3"/>
  <cols>
    <col min="1" max="1" width="52" style="138" customWidth="1"/>
    <col min="2" max="2" width="23" style="138" customWidth="1"/>
    <col min="3" max="3" width="21.140625" style="180" customWidth="1"/>
    <col min="4" max="4" width="17.5703125" style="143" customWidth="1"/>
    <col min="5" max="16384" width="9.140625" style="138"/>
  </cols>
  <sheetData>
    <row r="1" spans="1:4" ht="25.5" customHeight="1" x14ac:dyDescent="0.3">
      <c r="A1" s="198" t="s">
        <v>216</v>
      </c>
      <c r="B1" s="199"/>
      <c r="C1" s="179"/>
      <c r="D1" s="137"/>
    </row>
    <row r="2" spans="1:4" ht="25.5" customHeight="1" x14ac:dyDescent="0.3">
      <c r="A2" s="139" t="s">
        <v>4</v>
      </c>
      <c r="B2" s="182">
        <v>2000</v>
      </c>
      <c r="C2" s="176">
        <v>2001</v>
      </c>
      <c r="D2" s="138"/>
    </row>
    <row r="3" spans="1:4" ht="25.5" customHeight="1" x14ac:dyDescent="0.3">
      <c r="A3" s="165" t="s">
        <v>503</v>
      </c>
      <c r="B3" s="151">
        <v>380</v>
      </c>
      <c r="C3" s="145">
        <v>427</v>
      </c>
      <c r="D3" s="138"/>
    </row>
    <row r="4" spans="1:4" ht="25.5" customHeight="1" x14ac:dyDescent="0.3">
      <c r="A4" s="141" t="s">
        <v>40</v>
      </c>
      <c r="B4" s="150">
        <v>318</v>
      </c>
      <c r="C4" s="145">
        <v>427</v>
      </c>
      <c r="D4" s="138"/>
    </row>
    <row r="5" spans="1:4" ht="25.5" customHeight="1" x14ac:dyDescent="0.3">
      <c r="A5" s="141" t="s">
        <v>41</v>
      </c>
      <c r="B5" s="150">
        <v>442</v>
      </c>
      <c r="C5" s="145">
        <v>427</v>
      </c>
      <c r="D5" s="138"/>
    </row>
    <row r="6" spans="1:4" ht="25.5" customHeight="1" x14ac:dyDescent="0.3">
      <c r="A6" s="141" t="s">
        <v>42</v>
      </c>
      <c r="B6" s="150">
        <v>311</v>
      </c>
      <c r="C6" s="145">
        <v>427</v>
      </c>
      <c r="D6" s="138"/>
    </row>
    <row r="7" spans="1:4" ht="25.5" customHeight="1" x14ac:dyDescent="0.3">
      <c r="A7" s="141" t="s">
        <v>43</v>
      </c>
      <c r="B7" s="150">
        <v>532</v>
      </c>
      <c r="C7" s="145">
        <v>427</v>
      </c>
      <c r="D7" s="138"/>
    </row>
    <row r="8" spans="1:4" ht="25.5" customHeight="1" x14ac:dyDescent="0.3">
      <c r="A8" s="141" t="s">
        <v>44</v>
      </c>
      <c r="B8" s="150">
        <v>862.82</v>
      </c>
      <c r="C8" s="145">
        <v>427</v>
      </c>
      <c r="D8" s="138"/>
    </row>
    <row r="9" spans="1:4" ht="25.5" customHeight="1" x14ac:dyDescent="0.3">
      <c r="A9" s="141" t="s">
        <v>45</v>
      </c>
      <c r="B9" s="150">
        <v>386</v>
      </c>
      <c r="C9" s="145">
        <v>427</v>
      </c>
      <c r="D9" s="138"/>
    </row>
    <row r="10" spans="1:4" ht="25.5" customHeight="1" x14ac:dyDescent="0.3">
      <c r="A10" s="141" t="s">
        <v>179</v>
      </c>
      <c r="B10" s="150">
        <v>288</v>
      </c>
      <c r="C10" s="145">
        <v>427</v>
      </c>
      <c r="D10" s="138"/>
    </row>
    <row r="11" spans="1:4" ht="25.5" customHeight="1" x14ac:dyDescent="0.3">
      <c r="A11" s="141" t="s">
        <v>46</v>
      </c>
      <c r="B11" s="150">
        <v>321</v>
      </c>
      <c r="C11" s="145">
        <v>427</v>
      </c>
      <c r="D11" s="138"/>
    </row>
    <row r="12" spans="1:4" ht="25.5" customHeight="1" x14ac:dyDescent="0.3">
      <c r="A12" s="141" t="s">
        <v>47</v>
      </c>
      <c r="B12" s="150">
        <v>427</v>
      </c>
      <c r="C12" s="145">
        <v>427</v>
      </c>
      <c r="D12" s="138"/>
    </row>
    <row r="13" spans="1:4" ht="25.5" customHeight="1" x14ac:dyDescent="0.3">
      <c r="A13" s="141" t="s">
        <v>48</v>
      </c>
      <c r="B13" s="150">
        <v>427</v>
      </c>
      <c r="C13" s="145">
        <v>427</v>
      </c>
      <c r="D13" s="138"/>
    </row>
    <row r="14" spans="1:4" ht="25.5" customHeight="1" x14ac:dyDescent="0.3">
      <c r="A14" s="141" t="s">
        <v>49</v>
      </c>
      <c r="B14" s="150">
        <v>427</v>
      </c>
      <c r="C14" s="145">
        <v>427</v>
      </c>
      <c r="D14" s="138"/>
    </row>
    <row r="15" spans="1:4" ht="25.5" customHeight="1" x14ac:dyDescent="0.3">
      <c r="A15" s="141" t="s">
        <v>504</v>
      </c>
      <c r="B15" s="150"/>
      <c r="C15" s="144">
        <v>2400</v>
      </c>
      <c r="D15" s="138"/>
    </row>
    <row r="16" spans="1:4" ht="25.5" customHeight="1" x14ac:dyDescent="0.3">
      <c r="A16" s="141"/>
      <c r="B16" s="150"/>
      <c r="C16" s="144"/>
      <c r="D16" s="138"/>
    </row>
    <row r="17" spans="1:4" ht="25.5" customHeight="1" x14ac:dyDescent="0.3">
      <c r="A17" s="175" t="s">
        <v>492</v>
      </c>
      <c r="B17" s="183">
        <f>SUM(B3:B15)</f>
        <v>5121.82</v>
      </c>
      <c r="C17" s="178">
        <f>SUM(C3:C15)</f>
        <v>7524</v>
      </c>
      <c r="D17" s="138"/>
    </row>
    <row r="18" spans="1:4" ht="25.5" customHeight="1" x14ac:dyDescent="0.3">
      <c r="A18" s="175" t="s">
        <v>505</v>
      </c>
      <c r="B18" s="183"/>
      <c r="C18" s="178">
        <v>527</v>
      </c>
      <c r="D18" s="138"/>
    </row>
    <row r="19" spans="1:4" ht="25.5" customHeight="1" x14ac:dyDescent="0.3">
      <c r="A19" s="175" t="s">
        <v>126</v>
      </c>
      <c r="B19" s="183"/>
      <c r="C19" s="178">
        <f>SUM(C17:C18)</f>
        <v>8051</v>
      </c>
      <c r="D19" s="138"/>
    </row>
    <row r="20" spans="1:4" ht="25.5" customHeight="1" x14ac:dyDescent="0.3">
      <c r="A20" s="141"/>
      <c r="B20" s="150"/>
      <c r="C20" s="144"/>
      <c r="D20" s="138"/>
    </row>
    <row r="21" spans="1:4" ht="25.5" customHeight="1" x14ac:dyDescent="0.3">
      <c r="A21" s="141"/>
      <c r="B21" s="150"/>
      <c r="C21" s="144"/>
      <c r="D21" s="138"/>
    </row>
    <row r="22" spans="1:4" ht="25.5" customHeight="1" x14ac:dyDescent="0.3">
      <c r="A22" s="141"/>
      <c r="B22" s="179"/>
      <c r="C22" s="191"/>
      <c r="D22" s="138"/>
    </row>
    <row r="23" spans="1:4" ht="25.5" customHeight="1" x14ac:dyDescent="0.3">
      <c r="A23" s="141"/>
      <c r="B23" s="179"/>
      <c r="C23" s="191"/>
      <c r="D23" s="138"/>
    </row>
    <row r="24" spans="1:4" ht="25.5" customHeight="1" x14ac:dyDescent="0.3">
      <c r="A24" s="141"/>
      <c r="B24" s="179"/>
      <c r="C24" s="191"/>
      <c r="D24" s="138"/>
    </row>
    <row r="25" spans="1:4" ht="25.5" customHeight="1" x14ac:dyDescent="0.3">
      <c r="A25" s="141"/>
      <c r="B25" s="179"/>
      <c r="C25" s="191"/>
      <c r="D25" s="138"/>
    </row>
    <row r="26" spans="1:4" ht="25.5" customHeight="1" x14ac:dyDescent="0.3">
      <c r="A26" s="148"/>
      <c r="B26" s="192"/>
      <c r="C26" s="193"/>
      <c r="D26" s="138"/>
    </row>
    <row r="27" spans="1:4" ht="25.5" customHeight="1" x14ac:dyDescent="0.3">
      <c r="A27" s="142"/>
      <c r="B27" s="194"/>
      <c r="C27" s="195"/>
      <c r="D27" s="138"/>
    </row>
    <row r="28" spans="1:4" ht="25.5" customHeight="1" x14ac:dyDescent="0.3">
      <c r="D28" s="190"/>
    </row>
    <row r="29" spans="1:4" ht="25.5" customHeight="1" x14ac:dyDescent="0.3">
      <c r="D29" s="190"/>
    </row>
  </sheetData>
  <mergeCells count="1">
    <mergeCell ref="A1:B1"/>
  </mergeCells>
  <printOptions gridLines="1" gridLinesSet="0"/>
  <pageMargins left="0.25" right="0.25" top="1" bottom="1" header="0.47" footer="0.5"/>
  <pageSetup paperSize="5" orientation="portrait" horizontalDpi="200" verticalDpi="200" r:id="rId1"/>
  <headerFooter alignWithMargins="0">
    <oddHeader>&amp;A</oddHeader>
    <oddFooter>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view="pageBreakPreview" zoomScale="60" zoomScaleNormal="75" workbookViewId="0">
      <selection sqref="A1:B1"/>
    </sheetView>
  </sheetViews>
  <sheetFormatPr defaultRowHeight="15" x14ac:dyDescent="0.2"/>
  <cols>
    <col min="1" max="1" width="10.5703125" style="21" bestFit="1" customWidth="1"/>
    <col min="2" max="2" width="36.140625" style="24" customWidth="1"/>
    <col min="3" max="3" width="9.85546875" style="25" customWidth="1"/>
    <col min="4" max="4" width="10" style="25" customWidth="1"/>
    <col min="5" max="5" width="12.85546875" style="29" bestFit="1" customWidth="1"/>
    <col min="6" max="6" width="10.5703125" style="30" customWidth="1"/>
    <col min="7" max="16384" width="9.140625" style="24"/>
  </cols>
  <sheetData>
    <row r="1" spans="1:7" ht="15.75" x14ac:dyDescent="0.25">
      <c r="A1" s="204" t="s">
        <v>241</v>
      </c>
      <c r="B1" s="205"/>
      <c r="C1" s="32"/>
      <c r="D1" s="32"/>
      <c r="E1" s="50"/>
      <c r="F1" s="33"/>
      <c r="G1" s="37"/>
    </row>
    <row r="2" spans="1:7" x14ac:dyDescent="0.2">
      <c r="A2" s="34" t="s">
        <v>3</v>
      </c>
      <c r="B2" s="34" t="s">
        <v>4</v>
      </c>
      <c r="C2" s="35" t="s">
        <v>11</v>
      </c>
      <c r="D2" s="35" t="s">
        <v>18</v>
      </c>
      <c r="E2" s="47" t="s">
        <v>8</v>
      </c>
      <c r="F2" s="36" t="s">
        <v>173</v>
      </c>
      <c r="G2" s="37" t="s">
        <v>9</v>
      </c>
    </row>
    <row r="3" spans="1:7" x14ac:dyDescent="0.2">
      <c r="A3" s="34" t="s">
        <v>10</v>
      </c>
      <c r="B3" s="34"/>
      <c r="C3" s="35" t="s">
        <v>12</v>
      </c>
      <c r="D3" s="35" t="s">
        <v>11</v>
      </c>
      <c r="E3" s="47"/>
      <c r="F3" s="36" t="s">
        <v>125</v>
      </c>
      <c r="G3" s="37"/>
    </row>
    <row r="4" spans="1:7" x14ac:dyDescent="0.2">
      <c r="A4" s="34" t="s">
        <v>13</v>
      </c>
      <c r="B4" s="37"/>
      <c r="C4" s="32"/>
      <c r="D4" s="32"/>
      <c r="E4" s="50">
        <v>5000</v>
      </c>
      <c r="F4" s="33"/>
      <c r="G4" s="37"/>
    </row>
    <row r="5" spans="1:7" x14ac:dyDescent="0.2">
      <c r="A5" s="34">
        <v>211001</v>
      </c>
      <c r="B5" s="37" t="s">
        <v>82</v>
      </c>
      <c r="C5" s="32">
        <v>100</v>
      </c>
      <c r="D5" s="32">
        <v>100</v>
      </c>
      <c r="E5" s="50">
        <f>+E4-D5</f>
        <v>4900</v>
      </c>
      <c r="F5" s="33"/>
      <c r="G5" s="37"/>
    </row>
    <row r="6" spans="1:7" x14ac:dyDescent="0.2">
      <c r="A6" s="34">
        <v>211002</v>
      </c>
      <c r="B6" s="37" t="s">
        <v>83</v>
      </c>
      <c r="C6" s="32">
        <v>100</v>
      </c>
      <c r="D6" s="32">
        <v>100</v>
      </c>
      <c r="E6" s="50">
        <f t="shared" ref="E6:E41" si="0">+E5-D6</f>
        <v>4800</v>
      </c>
      <c r="F6" s="33"/>
      <c r="G6" s="37"/>
    </row>
    <row r="7" spans="1:7" x14ac:dyDescent="0.2">
      <c r="A7" s="34">
        <v>211003</v>
      </c>
      <c r="B7" s="37" t="s">
        <v>84</v>
      </c>
      <c r="C7" s="32">
        <v>100</v>
      </c>
      <c r="D7" s="32">
        <v>100</v>
      </c>
      <c r="E7" s="50">
        <f t="shared" si="0"/>
        <v>4700</v>
      </c>
      <c r="F7" s="33"/>
      <c r="G7" s="37"/>
    </row>
    <row r="8" spans="1:7" x14ac:dyDescent="0.2">
      <c r="A8" s="34">
        <v>211004</v>
      </c>
      <c r="B8" s="37" t="s">
        <v>85</v>
      </c>
      <c r="C8" s="32">
        <v>100</v>
      </c>
      <c r="D8" s="32">
        <v>100</v>
      </c>
      <c r="E8" s="50">
        <f t="shared" si="0"/>
        <v>4600</v>
      </c>
      <c r="F8" s="33"/>
      <c r="G8" s="37"/>
    </row>
    <row r="9" spans="1:7" x14ac:dyDescent="0.2">
      <c r="A9" s="34">
        <v>211005</v>
      </c>
      <c r="B9" s="37" t="s">
        <v>86</v>
      </c>
      <c r="C9" s="32">
        <v>50</v>
      </c>
      <c r="D9" s="32">
        <v>2000</v>
      </c>
      <c r="E9" s="50">
        <f t="shared" si="0"/>
        <v>2600</v>
      </c>
      <c r="F9" s="33"/>
      <c r="G9" s="37"/>
    </row>
    <row r="10" spans="1:7" x14ac:dyDescent="0.2">
      <c r="A10" s="34">
        <v>211006</v>
      </c>
      <c r="B10" s="37" t="s">
        <v>87</v>
      </c>
      <c r="C10" s="32">
        <v>20</v>
      </c>
      <c r="D10" s="32">
        <v>800</v>
      </c>
      <c r="E10" s="50">
        <f t="shared" si="0"/>
        <v>1800</v>
      </c>
      <c r="F10" s="33"/>
      <c r="G10" s="37"/>
    </row>
    <row r="11" spans="1:7" x14ac:dyDescent="0.2">
      <c r="A11" s="34">
        <v>211007</v>
      </c>
      <c r="B11" s="37" t="s">
        <v>88</v>
      </c>
      <c r="C11" s="32">
        <v>500</v>
      </c>
      <c r="D11" s="32">
        <v>500</v>
      </c>
      <c r="E11" s="50">
        <f t="shared" si="0"/>
        <v>1300</v>
      </c>
      <c r="F11" s="33"/>
      <c r="G11" s="37"/>
    </row>
    <row r="12" spans="1:7" x14ac:dyDescent="0.2">
      <c r="A12" s="34">
        <v>211008</v>
      </c>
      <c r="B12" s="37" t="s">
        <v>88</v>
      </c>
      <c r="C12" s="32">
        <v>500</v>
      </c>
      <c r="D12" s="32">
        <v>500</v>
      </c>
      <c r="E12" s="50">
        <f t="shared" si="0"/>
        <v>800</v>
      </c>
      <c r="F12" s="33"/>
      <c r="G12" s="37"/>
    </row>
    <row r="13" spans="1:7" x14ac:dyDescent="0.2">
      <c r="A13" s="34">
        <v>211009</v>
      </c>
      <c r="B13" s="37" t="s">
        <v>422</v>
      </c>
      <c r="C13" s="32"/>
      <c r="D13" s="32">
        <v>800</v>
      </c>
      <c r="E13" s="50">
        <f t="shared" si="0"/>
        <v>0</v>
      </c>
      <c r="F13" s="33"/>
      <c r="G13" s="37"/>
    </row>
    <row r="14" spans="1:7" x14ac:dyDescent="0.2">
      <c r="A14" s="34">
        <v>211010</v>
      </c>
      <c r="B14" s="37"/>
      <c r="C14" s="32"/>
      <c r="D14" s="32"/>
      <c r="E14" s="50">
        <f t="shared" si="0"/>
        <v>0</v>
      </c>
      <c r="F14" s="33"/>
      <c r="G14" s="37"/>
    </row>
    <row r="15" spans="1:7" x14ac:dyDescent="0.2">
      <c r="A15" s="34">
        <v>211011</v>
      </c>
      <c r="B15" s="37"/>
      <c r="C15" s="32"/>
      <c r="D15" s="32"/>
      <c r="E15" s="50">
        <f t="shared" si="0"/>
        <v>0</v>
      </c>
      <c r="F15" s="33"/>
      <c r="G15" s="37"/>
    </row>
    <row r="16" spans="1:7" x14ac:dyDescent="0.2">
      <c r="A16" s="34">
        <v>211012</v>
      </c>
      <c r="B16" s="37"/>
      <c r="C16" s="32"/>
      <c r="D16" s="32"/>
      <c r="E16" s="50">
        <f t="shared" si="0"/>
        <v>0</v>
      </c>
      <c r="F16" s="33"/>
      <c r="G16" s="37"/>
    </row>
    <row r="17" spans="1:7" x14ac:dyDescent="0.2">
      <c r="A17" s="34">
        <v>211013</v>
      </c>
      <c r="B17" s="37"/>
      <c r="C17" s="32"/>
      <c r="D17" s="32"/>
      <c r="E17" s="50">
        <f t="shared" si="0"/>
        <v>0</v>
      </c>
      <c r="F17" s="33"/>
      <c r="G17" s="37"/>
    </row>
    <row r="18" spans="1:7" x14ac:dyDescent="0.2">
      <c r="A18" s="34">
        <v>211014</v>
      </c>
      <c r="B18" s="37"/>
      <c r="C18" s="32"/>
      <c r="D18" s="32"/>
      <c r="E18" s="50">
        <f t="shared" si="0"/>
        <v>0</v>
      </c>
      <c r="F18" s="33"/>
      <c r="G18" s="37"/>
    </row>
    <row r="19" spans="1:7" x14ac:dyDescent="0.2">
      <c r="A19" s="34">
        <v>211015</v>
      </c>
      <c r="B19" s="37"/>
      <c r="C19" s="32"/>
      <c r="D19" s="32"/>
      <c r="E19" s="50">
        <f t="shared" si="0"/>
        <v>0</v>
      </c>
      <c r="F19" s="33"/>
      <c r="G19" s="37"/>
    </row>
    <row r="20" spans="1:7" x14ac:dyDescent="0.2">
      <c r="A20" s="34">
        <v>211016</v>
      </c>
      <c r="B20" s="37"/>
      <c r="C20" s="32"/>
      <c r="D20" s="32"/>
      <c r="E20" s="50">
        <f t="shared" si="0"/>
        <v>0</v>
      </c>
      <c r="F20" s="33"/>
      <c r="G20" s="37"/>
    </row>
    <row r="21" spans="1:7" x14ac:dyDescent="0.2">
      <c r="A21" s="34">
        <v>211017</v>
      </c>
      <c r="B21" s="37"/>
      <c r="C21" s="32"/>
      <c r="D21" s="32"/>
      <c r="E21" s="50">
        <f t="shared" si="0"/>
        <v>0</v>
      </c>
      <c r="F21" s="33"/>
      <c r="G21" s="37"/>
    </row>
    <row r="22" spans="1:7" x14ac:dyDescent="0.2">
      <c r="A22" s="34">
        <v>211018</v>
      </c>
      <c r="B22" s="37"/>
      <c r="C22" s="32"/>
      <c r="D22" s="32"/>
      <c r="E22" s="50">
        <f t="shared" si="0"/>
        <v>0</v>
      </c>
      <c r="F22" s="33"/>
      <c r="G22" s="37"/>
    </row>
    <row r="23" spans="1:7" x14ac:dyDescent="0.2">
      <c r="A23" s="34">
        <v>211019</v>
      </c>
      <c r="B23" s="37"/>
      <c r="C23" s="32"/>
      <c r="D23" s="32"/>
      <c r="E23" s="50">
        <f t="shared" si="0"/>
        <v>0</v>
      </c>
      <c r="F23" s="33"/>
      <c r="G23" s="37"/>
    </row>
    <row r="24" spans="1:7" x14ac:dyDescent="0.2">
      <c r="A24" s="34">
        <v>211020</v>
      </c>
      <c r="B24" s="37"/>
      <c r="C24" s="32"/>
      <c r="D24" s="32"/>
      <c r="E24" s="50">
        <f t="shared" si="0"/>
        <v>0</v>
      </c>
      <c r="F24" s="33"/>
      <c r="G24" s="37"/>
    </row>
    <row r="25" spans="1:7" x14ac:dyDescent="0.2">
      <c r="A25" s="34">
        <v>211021</v>
      </c>
      <c r="B25" s="37"/>
      <c r="C25" s="32"/>
      <c r="D25" s="32"/>
      <c r="E25" s="50">
        <f t="shared" si="0"/>
        <v>0</v>
      </c>
      <c r="F25" s="33"/>
      <c r="G25" s="37"/>
    </row>
    <row r="26" spans="1:7" x14ac:dyDescent="0.2">
      <c r="A26" s="34"/>
      <c r="B26" s="37"/>
      <c r="C26" s="32"/>
      <c r="D26" s="32"/>
      <c r="E26" s="50">
        <f t="shared" si="0"/>
        <v>0</v>
      </c>
      <c r="F26" s="33"/>
      <c r="G26" s="37"/>
    </row>
    <row r="27" spans="1:7" x14ac:dyDescent="0.2">
      <c r="A27" s="34"/>
      <c r="B27" s="37"/>
      <c r="C27" s="32"/>
      <c r="D27" s="32"/>
      <c r="E27" s="50">
        <f t="shared" si="0"/>
        <v>0</v>
      </c>
      <c r="F27" s="33"/>
      <c r="G27" s="37"/>
    </row>
    <row r="28" spans="1:7" x14ac:dyDescent="0.2">
      <c r="A28" s="34"/>
      <c r="B28" s="37"/>
      <c r="C28" s="32"/>
      <c r="D28" s="32"/>
      <c r="E28" s="50">
        <f t="shared" si="0"/>
        <v>0</v>
      </c>
      <c r="F28" s="33"/>
      <c r="G28" s="37"/>
    </row>
    <row r="29" spans="1:7" x14ac:dyDescent="0.2">
      <c r="A29" s="34"/>
      <c r="B29" s="37"/>
      <c r="C29" s="32"/>
      <c r="D29" s="32"/>
      <c r="E29" s="50">
        <f t="shared" si="0"/>
        <v>0</v>
      </c>
      <c r="F29" s="33"/>
      <c r="G29" s="37"/>
    </row>
    <row r="30" spans="1:7" x14ac:dyDescent="0.2">
      <c r="A30" s="34"/>
      <c r="B30" s="37"/>
      <c r="C30" s="32"/>
      <c r="D30" s="32"/>
      <c r="E30" s="50">
        <f t="shared" si="0"/>
        <v>0</v>
      </c>
      <c r="F30" s="33"/>
      <c r="G30" s="37"/>
    </row>
    <row r="31" spans="1:7" x14ac:dyDescent="0.2">
      <c r="A31" s="34"/>
      <c r="B31" s="37"/>
      <c r="C31" s="32"/>
      <c r="D31" s="32"/>
      <c r="E31" s="50">
        <f t="shared" si="0"/>
        <v>0</v>
      </c>
      <c r="F31" s="33"/>
      <c r="G31" s="37"/>
    </row>
    <row r="32" spans="1:7" x14ac:dyDescent="0.2">
      <c r="A32" s="34"/>
      <c r="B32" s="37"/>
      <c r="C32" s="32"/>
      <c r="D32" s="32"/>
      <c r="E32" s="50">
        <f t="shared" si="0"/>
        <v>0</v>
      </c>
      <c r="F32" s="33"/>
      <c r="G32" s="37"/>
    </row>
    <row r="33" spans="1:7" x14ac:dyDescent="0.2">
      <c r="A33" s="34"/>
      <c r="B33" s="37"/>
      <c r="C33" s="32"/>
      <c r="D33" s="32"/>
      <c r="E33" s="50">
        <f t="shared" si="0"/>
        <v>0</v>
      </c>
      <c r="F33" s="33"/>
      <c r="G33" s="37"/>
    </row>
    <row r="34" spans="1:7" x14ac:dyDescent="0.2">
      <c r="A34" s="34"/>
      <c r="B34" s="37"/>
      <c r="C34" s="32"/>
      <c r="D34" s="32"/>
      <c r="E34" s="50">
        <f t="shared" si="0"/>
        <v>0</v>
      </c>
      <c r="F34" s="33"/>
      <c r="G34" s="37"/>
    </row>
    <row r="35" spans="1:7" x14ac:dyDescent="0.2">
      <c r="A35" s="34"/>
      <c r="B35" s="37"/>
      <c r="C35" s="32"/>
      <c r="D35" s="32"/>
      <c r="E35" s="50">
        <f t="shared" si="0"/>
        <v>0</v>
      </c>
      <c r="F35" s="33"/>
      <c r="G35" s="37"/>
    </row>
    <row r="36" spans="1:7" x14ac:dyDescent="0.2">
      <c r="A36" s="34"/>
      <c r="B36" s="37"/>
      <c r="C36" s="32"/>
      <c r="D36" s="32"/>
      <c r="E36" s="50">
        <f t="shared" si="0"/>
        <v>0</v>
      </c>
      <c r="F36" s="33"/>
      <c r="G36" s="37"/>
    </row>
    <row r="37" spans="1:7" x14ac:dyDescent="0.2">
      <c r="A37" s="34"/>
      <c r="B37" s="37"/>
      <c r="C37" s="32"/>
      <c r="D37" s="32"/>
      <c r="E37" s="50">
        <f t="shared" si="0"/>
        <v>0</v>
      </c>
      <c r="F37" s="33"/>
      <c r="G37" s="37"/>
    </row>
    <row r="38" spans="1:7" x14ac:dyDescent="0.2">
      <c r="A38" s="34"/>
      <c r="B38" s="37"/>
      <c r="C38" s="32"/>
      <c r="D38" s="32"/>
      <c r="E38" s="50">
        <f t="shared" si="0"/>
        <v>0</v>
      </c>
      <c r="F38" s="33"/>
      <c r="G38" s="37"/>
    </row>
    <row r="39" spans="1:7" x14ac:dyDescent="0.2">
      <c r="A39" s="34"/>
      <c r="B39" s="37"/>
      <c r="C39" s="32"/>
      <c r="D39" s="32"/>
      <c r="E39" s="50">
        <f t="shared" si="0"/>
        <v>0</v>
      </c>
      <c r="F39" s="33"/>
      <c r="G39" s="37"/>
    </row>
    <row r="40" spans="1:7" x14ac:dyDescent="0.2">
      <c r="A40" s="34"/>
      <c r="B40" s="37"/>
      <c r="C40" s="32"/>
      <c r="D40" s="32"/>
      <c r="E40" s="50">
        <f t="shared" si="0"/>
        <v>0</v>
      </c>
      <c r="F40" s="33"/>
      <c r="G40" s="37"/>
    </row>
    <row r="41" spans="1:7" x14ac:dyDescent="0.2">
      <c r="A41" s="34"/>
      <c r="B41" s="37"/>
      <c r="C41" s="32"/>
      <c r="D41" s="32"/>
      <c r="E41" s="50">
        <f t="shared" si="0"/>
        <v>0</v>
      </c>
      <c r="F41" s="33"/>
      <c r="G41" s="37"/>
    </row>
    <row r="42" spans="1:7" x14ac:dyDescent="0.2">
      <c r="A42" s="34"/>
      <c r="B42" s="37"/>
      <c r="C42" s="32"/>
      <c r="D42" s="32">
        <f>SUM(D5:D41)</f>
        <v>5000</v>
      </c>
      <c r="E42" s="50"/>
      <c r="F42" s="33"/>
      <c r="G42" s="37"/>
    </row>
    <row r="43" spans="1:7" x14ac:dyDescent="0.2">
      <c r="A43" s="34"/>
      <c r="B43" s="37"/>
      <c r="C43" s="32"/>
      <c r="D43" s="32"/>
      <c r="E43" s="50"/>
      <c r="F43" s="33"/>
      <c r="G43" s="37"/>
    </row>
    <row r="44" spans="1:7" x14ac:dyDescent="0.2">
      <c r="A44" s="34"/>
      <c r="B44" s="37"/>
      <c r="C44" s="32"/>
      <c r="D44" s="32"/>
      <c r="E44" s="50"/>
      <c r="F44" s="33"/>
      <c r="G44" s="37"/>
    </row>
  </sheetData>
  <mergeCells count="1">
    <mergeCell ref="A1:B1"/>
  </mergeCells>
  <printOptions gridLines="1" gridLinesSet="0"/>
  <pageMargins left="0.25" right="0.25" top="1" bottom="1" header="0.5" footer="0.5"/>
  <pageSetup orientation="portrait" horizontalDpi="200" verticalDpi="200" r:id="rId1"/>
  <headerFooter alignWithMargins="0">
    <oddHeader>&amp;A</oddHeader>
    <oddFooter>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view="pageBreakPreview" zoomScale="60" zoomScaleNormal="75" workbookViewId="0">
      <selection sqref="A1:B1"/>
    </sheetView>
  </sheetViews>
  <sheetFormatPr defaultRowHeight="24.75" customHeight="1" x14ac:dyDescent="0.3"/>
  <cols>
    <col min="1" max="1" width="48.42578125" style="163" customWidth="1"/>
    <col min="2" max="2" width="21.42578125" style="138" customWidth="1"/>
    <col min="3" max="3" width="13.42578125" style="180" customWidth="1"/>
    <col min="4" max="4" width="18.140625" style="180" customWidth="1"/>
    <col min="5" max="16384" width="9.140625" style="138"/>
  </cols>
  <sheetData>
    <row r="1" spans="1:4" ht="24.75" customHeight="1" x14ac:dyDescent="0.3">
      <c r="A1" s="206" t="s">
        <v>241</v>
      </c>
      <c r="B1" s="207"/>
      <c r="C1" s="179"/>
      <c r="D1" s="179"/>
    </row>
    <row r="2" spans="1:4" ht="24.75" customHeight="1" x14ac:dyDescent="0.3">
      <c r="A2" s="139" t="s">
        <v>4</v>
      </c>
      <c r="B2" s="168" t="s">
        <v>11</v>
      </c>
      <c r="C2" s="168" t="s">
        <v>18</v>
      </c>
      <c r="D2" s="140" t="s">
        <v>8</v>
      </c>
    </row>
    <row r="3" spans="1:4" ht="24.75" customHeight="1" x14ac:dyDescent="0.3">
      <c r="A3" s="139"/>
      <c r="B3" s="168" t="s">
        <v>12</v>
      </c>
      <c r="C3" s="168" t="s">
        <v>11</v>
      </c>
      <c r="D3" s="140"/>
    </row>
    <row r="4" spans="1:4" ht="24.75" customHeight="1" x14ac:dyDescent="0.3">
      <c r="A4" s="141"/>
      <c r="B4" s="179"/>
      <c r="C4" s="179"/>
      <c r="D4" s="137"/>
    </row>
    <row r="5" spans="1:4" ht="24.75" customHeight="1" x14ac:dyDescent="0.3">
      <c r="A5" s="141" t="s">
        <v>82</v>
      </c>
      <c r="B5" s="150">
        <v>100</v>
      </c>
      <c r="C5" s="150">
        <v>100</v>
      </c>
      <c r="D5" s="144">
        <v>100</v>
      </c>
    </row>
    <row r="6" spans="1:4" ht="24.75" customHeight="1" x14ac:dyDescent="0.3">
      <c r="A6" s="141" t="s">
        <v>83</v>
      </c>
      <c r="B6" s="150">
        <v>100</v>
      </c>
      <c r="C6" s="150">
        <v>100</v>
      </c>
      <c r="D6" s="144">
        <f>+D5+C6</f>
        <v>200</v>
      </c>
    </row>
    <row r="7" spans="1:4" ht="24.75" customHeight="1" x14ac:dyDescent="0.3">
      <c r="A7" s="141" t="s">
        <v>84</v>
      </c>
      <c r="B7" s="150">
        <v>100</v>
      </c>
      <c r="C7" s="150">
        <v>100</v>
      </c>
      <c r="D7" s="144">
        <f t="shared" ref="D7:D13" si="0">+D6+C7</f>
        <v>300</v>
      </c>
    </row>
    <row r="8" spans="1:4" ht="24.75" customHeight="1" x14ac:dyDescent="0.3">
      <c r="A8" s="141" t="s">
        <v>85</v>
      </c>
      <c r="B8" s="150">
        <v>100</v>
      </c>
      <c r="C8" s="150">
        <v>100</v>
      </c>
      <c r="D8" s="144">
        <f t="shared" si="0"/>
        <v>400</v>
      </c>
    </row>
    <row r="9" spans="1:4" ht="24.75" customHeight="1" x14ac:dyDescent="0.3">
      <c r="A9" s="141" t="s">
        <v>86</v>
      </c>
      <c r="B9" s="150">
        <v>50</v>
      </c>
      <c r="C9" s="150">
        <v>2000</v>
      </c>
      <c r="D9" s="144">
        <f t="shared" si="0"/>
        <v>2400</v>
      </c>
    </row>
    <row r="10" spans="1:4" ht="24.75" customHeight="1" x14ac:dyDescent="0.3">
      <c r="A10" s="141" t="s">
        <v>87</v>
      </c>
      <c r="B10" s="150">
        <v>20</v>
      </c>
      <c r="C10" s="150">
        <v>800</v>
      </c>
      <c r="D10" s="144">
        <f t="shared" si="0"/>
        <v>3200</v>
      </c>
    </row>
    <row r="11" spans="1:4" ht="24.75" customHeight="1" x14ac:dyDescent="0.3">
      <c r="A11" s="141" t="s">
        <v>88</v>
      </c>
      <c r="B11" s="150">
        <v>500</v>
      </c>
      <c r="C11" s="150">
        <v>500</v>
      </c>
      <c r="D11" s="144">
        <f t="shared" si="0"/>
        <v>3700</v>
      </c>
    </row>
    <row r="12" spans="1:4" ht="24.75" customHeight="1" x14ac:dyDescent="0.3">
      <c r="A12" s="141" t="s">
        <v>88</v>
      </c>
      <c r="B12" s="150">
        <v>500</v>
      </c>
      <c r="C12" s="150">
        <v>500</v>
      </c>
      <c r="D12" s="144">
        <f t="shared" si="0"/>
        <v>4200</v>
      </c>
    </row>
    <row r="13" spans="1:4" ht="24.75" customHeight="1" x14ac:dyDescent="0.3">
      <c r="A13" s="141" t="s">
        <v>422</v>
      </c>
      <c r="B13" s="150"/>
      <c r="C13" s="150">
        <v>800</v>
      </c>
      <c r="D13" s="144">
        <f t="shared" si="0"/>
        <v>5000</v>
      </c>
    </row>
    <row r="14" spans="1:4" ht="24.75" customHeight="1" x14ac:dyDescent="0.3">
      <c r="A14" s="141"/>
      <c r="B14" s="150"/>
      <c r="C14" s="150"/>
      <c r="D14" s="144"/>
    </row>
    <row r="15" spans="1:4" ht="24.75" customHeight="1" x14ac:dyDescent="0.3">
      <c r="A15" s="175" t="s">
        <v>18</v>
      </c>
      <c r="B15" s="183"/>
      <c r="C15" s="183"/>
      <c r="D15" s="178">
        <v>5000</v>
      </c>
    </row>
    <row r="16" spans="1:4" ht="24.75" customHeight="1" x14ac:dyDescent="0.3">
      <c r="A16" s="141"/>
      <c r="B16" s="150"/>
      <c r="C16" s="150"/>
      <c r="D16" s="144"/>
    </row>
    <row r="17" spans="1:4" ht="24.75" customHeight="1" x14ac:dyDescent="0.3">
      <c r="A17" s="141"/>
      <c r="B17" s="150"/>
      <c r="C17" s="150"/>
      <c r="D17" s="144"/>
    </row>
    <row r="18" spans="1:4" ht="24.75" customHeight="1" x14ac:dyDescent="0.3">
      <c r="A18" s="141"/>
      <c r="B18" s="150"/>
      <c r="C18" s="150"/>
      <c r="D18" s="144"/>
    </row>
    <row r="19" spans="1:4" ht="24.75" customHeight="1" x14ac:dyDescent="0.3">
      <c r="A19" s="141"/>
      <c r="B19" s="150"/>
      <c r="C19" s="150"/>
      <c r="D19" s="144"/>
    </row>
    <row r="20" spans="1:4" ht="24.75" customHeight="1" x14ac:dyDescent="0.3">
      <c r="A20" s="141"/>
      <c r="B20" s="150"/>
      <c r="C20" s="150"/>
      <c r="D20" s="144"/>
    </row>
    <row r="21" spans="1:4" ht="24.75" customHeight="1" x14ac:dyDescent="0.3">
      <c r="A21" s="141"/>
      <c r="B21" s="150"/>
      <c r="C21" s="150"/>
      <c r="D21" s="144"/>
    </row>
    <row r="22" spans="1:4" ht="24.75" customHeight="1" x14ac:dyDescent="0.3">
      <c r="A22" s="141"/>
      <c r="B22" s="150"/>
      <c r="C22" s="150"/>
      <c r="D22" s="144"/>
    </row>
    <row r="23" spans="1:4" ht="24.75" customHeight="1" x14ac:dyDescent="0.3">
      <c r="A23" s="141"/>
      <c r="B23" s="150"/>
      <c r="C23" s="150"/>
      <c r="D23" s="144"/>
    </row>
    <row r="24" spans="1:4" ht="24.75" customHeight="1" x14ac:dyDescent="0.3">
      <c r="A24" s="141"/>
      <c r="B24" s="179"/>
      <c r="C24" s="179"/>
      <c r="D24" s="137"/>
    </row>
    <row r="25" spans="1:4" ht="24.75" customHeight="1" x14ac:dyDescent="0.3">
      <c r="A25" s="141"/>
      <c r="B25" s="179"/>
      <c r="C25" s="179"/>
      <c r="D25" s="137"/>
    </row>
    <row r="26" spans="1:4" ht="24.75" customHeight="1" x14ac:dyDescent="0.3">
      <c r="A26" s="141"/>
      <c r="B26" s="179"/>
      <c r="C26" s="179"/>
      <c r="D26" s="137"/>
    </row>
    <row r="27" spans="1:4" ht="24.75" customHeight="1" x14ac:dyDescent="0.3">
      <c r="A27" s="141"/>
      <c r="B27" s="179"/>
      <c r="C27" s="179"/>
      <c r="D27" s="137"/>
    </row>
    <row r="28" spans="1:4" ht="24.75" customHeight="1" x14ac:dyDescent="0.3">
      <c r="A28" s="141"/>
      <c r="B28" s="179"/>
      <c r="C28" s="179"/>
      <c r="D28" s="137"/>
    </row>
    <row r="29" spans="1:4" ht="24.75" customHeight="1" x14ac:dyDescent="0.3">
      <c r="A29" s="141"/>
      <c r="B29" s="179"/>
      <c r="C29" s="179"/>
      <c r="D29" s="137"/>
    </row>
    <row r="30" spans="1:4" ht="24.75" customHeight="1" x14ac:dyDescent="0.3">
      <c r="A30" s="141"/>
      <c r="B30" s="179"/>
      <c r="C30" s="179"/>
      <c r="D30" s="137"/>
    </row>
    <row r="31" spans="1:4" ht="24.75" customHeight="1" x14ac:dyDescent="0.3">
      <c r="A31" s="141"/>
      <c r="B31" s="179"/>
      <c r="C31" s="179"/>
      <c r="D31" s="137"/>
    </row>
    <row r="32" spans="1:4" ht="24.75" customHeight="1" x14ac:dyDescent="0.3">
      <c r="A32" s="141"/>
      <c r="B32" s="179"/>
      <c r="C32" s="179"/>
      <c r="D32" s="137"/>
    </row>
    <row r="33" spans="1:4" ht="24.75" customHeight="1" x14ac:dyDescent="0.3">
      <c r="A33" s="141"/>
      <c r="B33" s="179"/>
      <c r="C33" s="179"/>
      <c r="D33" s="137"/>
    </row>
    <row r="34" spans="1:4" ht="24.75" customHeight="1" x14ac:dyDescent="0.3">
      <c r="A34" s="141"/>
      <c r="B34" s="179"/>
      <c r="C34" s="179"/>
      <c r="D34" s="137"/>
    </row>
    <row r="35" spans="1:4" ht="24.75" customHeight="1" x14ac:dyDescent="0.3">
      <c r="A35" s="141"/>
      <c r="B35" s="179"/>
      <c r="C35" s="179"/>
      <c r="D35" s="137"/>
    </row>
    <row r="36" spans="1:4" ht="24.75" customHeight="1" x14ac:dyDescent="0.3">
      <c r="A36" s="141"/>
      <c r="B36" s="179"/>
      <c r="C36" s="179"/>
      <c r="D36" s="137"/>
    </row>
    <row r="37" spans="1:4" ht="24.75" customHeight="1" x14ac:dyDescent="0.3">
      <c r="A37" s="141"/>
      <c r="B37" s="179"/>
      <c r="C37" s="179"/>
      <c r="D37" s="137"/>
    </row>
    <row r="38" spans="1:4" ht="24.75" customHeight="1" x14ac:dyDescent="0.3">
      <c r="A38" s="141"/>
      <c r="B38" s="179"/>
      <c r="C38" s="179"/>
      <c r="D38" s="137"/>
    </row>
    <row r="39" spans="1:4" ht="24.75" customHeight="1" x14ac:dyDescent="0.3">
      <c r="A39" s="141"/>
      <c r="B39" s="179"/>
      <c r="C39" s="179"/>
      <c r="D39" s="137"/>
    </row>
    <row r="40" spans="1:4" ht="24.75" customHeight="1" x14ac:dyDescent="0.3">
      <c r="A40" s="141"/>
      <c r="B40" s="179"/>
      <c r="C40" s="179"/>
      <c r="D40" s="137"/>
    </row>
    <row r="41" spans="1:4" ht="24.75" customHeight="1" x14ac:dyDescent="0.3">
      <c r="A41" s="141"/>
      <c r="B41" s="179"/>
      <c r="C41" s="179"/>
      <c r="D41" s="137"/>
    </row>
    <row r="42" spans="1:4" ht="24.75" customHeight="1" x14ac:dyDescent="0.3">
      <c r="A42" s="141"/>
      <c r="B42" s="179"/>
      <c r="C42" s="179">
        <f>SUM(C5:C41)</f>
        <v>5000</v>
      </c>
      <c r="D42" s="137"/>
    </row>
    <row r="43" spans="1:4" ht="24.75" customHeight="1" x14ac:dyDescent="0.3">
      <c r="A43" s="141"/>
      <c r="B43" s="179"/>
      <c r="C43" s="179"/>
      <c r="D43" s="137"/>
    </row>
    <row r="44" spans="1:4" ht="24.75" customHeight="1" x14ac:dyDescent="0.3">
      <c r="A44" s="141"/>
      <c r="B44" s="179"/>
      <c r="C44" s="179"/>
      <c r="D44" s="137"/>
    </row>
  </sheetData>
  <mergeCells count="1">
    <mergeCell ref="A1:B1"/>
  </mergeCells>
  <printOptions gridLines="1" gridLinesSet="0"/>
  <pageMargins left="0.25" right="0.25" top="1" bottom="1" header="0.5" footer="0.5"/>
  <pageSetup paperSize="5" orientation="portrait" horizontalDpi="200" verticalDpi="200" r:id="rId1"/>
  <headerFooter alignWithMargins="0">
    <oddHeader>&amp;A</oddHeader>
    <oddFooter>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BreakPreview" zoomScale="60" zoomScaleNormal="75" workbookViewId="0">
      <selection sqref="A1:B1"/>
    </sheetView>
  </sheetViews>
  <sheetFormatPr defaultRowHeight="19.5" customHeight="1" x14ac:dyDescent="0.2"/>
  <cols>
    <col min="1" max="1" width="10.5703125" style="21" bestFit="1" customWidth="1"/>
    <col min="2" max="2" width="36.140625" style="24" customWidth="1"/>
    <col min="3" max="3" width="12" style="25" bestFit="1" customWidth="1"/>
    <col min="4" max="4" width="10" style="25" customWidth="1"/>
    <col min="5" max="5" width="14.5703125" style="29" bestFit="1" customWidth="1"/>
    <col min="6" max="6" width="10.5703125" style="30" customWidth="1"/>
    <col min="7" max="16384" width="9.140625" style="24"/>
  </cols>
  <sheetData>
    <row r="1" spans="1:7" ht="19.5" customHeight="1" x14ac:dyDescent="0.25">
      <c r="A1" s="204" t="s">
        <v>246</v>
      </c>
      <c r="B1" s="205"/>
      <c r="C1" s="32"/>
      <c r="D1" s="32"/>
      <c r="E1" s="50"/>
      <c r="F1" s="33"/>
      <c r="G1" s="37"/>
    </row>
    <row r="2" spans="1:7" ht="19.5" customHeight="1" x14ac:dyDescent="0.2">
      <c r="A2" s="34" t="s">
        <v>3</v>
      </c>
      <c r="B2" s="34" t="s">
        <v>4</v>
      </c>
      <c r="C2" s="35" t="s">
        <v>11</v>
      </c>
      <c r="D2" s="35" t="s">
        <v>18</v>
      </c>
      <c r="E2" s="47" t="s">
        <v>8</v>
      </c>
      <c r="F2" s="36" t="s">
        <v>242</v>
      </c>
      <c r="G2" s="37" t="s">
        <v>9</v>
      </c>
    </row>
    <row r="3" spans="1:7" ht="19.5" customHeight="1" x14ac:dyDescent="0.2">
      <c r="A3" s="34" t="s">
        <v>10</v>
      </c>
      <c r="B3" s="34"/>
      <c r="C3" s="35" t="s">
        <v>12</v>
      </c>
      <c r="D3" s="35" t="s">
        <v>11</v>
      </c>
      <c r="E3" s="47"/>
      <c r="F3" s="36" t="s">
        <v>125</v>
      </c>
      <c r="G3" s="37"/>
    </row>
    <row r="4" spans="1:7" ht="19.5" customHeight="1" x14ac:dyDescent="0.2">
      <c r="A4" s="34" t="s">
        <v>13</v>
      </c>
      <c r="B4" s="37"/>
      <c r="C4" s="32"/>
      <c r="D4" s="32"/>
      <c r="E4" s="50">
        <v>36000</v>
      </c>
      <c r="F4" s="33"/>
      <c r="G4" s="37"/>
    </row>
    <row r="5" spans="1:7" ht="19.5" customHeight="1" x14ac:dyDescent="0.2">
      <c r="A5" s="34">
        <v>2111001</v>
      </c>
      <c r="B5" s="37" t="s">
        <v>243</v>
      </c>
      <c r="C5" s="32"/>
      <c r="D5" s="32"/>
      <c r="E5" s="78">
        <f>+E4-D5</f>
        <v>36000</v>
      </c>
      <c r="F5" s="33"/>
      <c r="G5" s="37"/>
    </row>
    <row r="6" spans="1:7" ht="19.5" customHeight="1" x14ac:dyDescent="0.2">
      <c r="A6" s="34"/>
      <c r="B6" s="37" t="s">
        <v>244</v>
      </c>
      <c r="C6" s="32"/>
      <c r="D6" s="32"/>
      <c r="E6" s="78">
        <f t="shared" ref="E6:E16" si="0">+E5-D6</f>
        <v>36000</v>
      </c>
      <c r="F6" s="33"/>
      <c r="G6" s="37"/>
    </row>
    <row r="7" spans="1:7" ht="19.5" customHeight="1" x14ac:dyDescent="0.2">
      <c r="A7" s="34"/>
      <c r="B7" s="50" t="s">
        <v>245</v>
      </c>
      <c r="C7" s="32"/>
      <c r="D7" s="32"/>
      <c r="E7" s="78">
        <f t="shared" si="0"/>
        <v>36000</v>
      </c>
      <c r="F7" s="33"/>
      <c r="G7" s="37"/>
    </row>
    <row r="8" spans="1:7" ht="19.5" customHeight="1" x14ac:dyDescent="0.2">
      <c r="A8" s="34">
        <v>2111002</v>
      </c>
      <c r="B8" s="37" t="s">
        <v>243</v>
      </c>
      <c r="C8" s="32"/>
      <c r="D8" s="32"/>
      <c r="E8" s="78">
        <f t="shared" si="0"/>
        <v>36000</v>
      </c>
      <c r="F8" s="33"/>
      <c r="G8" s="37"/>
    </row>
    <row r="9" spans="1:7" ht="19.5" customHeight="1" x14ac:dyDescent="0.2">
      <c r="A9" s="34"/>
      <c r="B9" s="37" t="s">
        <v>244</v>
      </c>
      <c r="C9" s="32"/>
      <c r="D9" s="32"/>
      <c r="E9" s="78">
        <f t="shared" si="0"/>
        <v>36000</v>
      </c>
      <c r="F9" s="33"/>
      <c r="G9" s="37"/>
    </row>
    <row r="10" spans="1:7" ht="19.5" customHeight="1" x14ac:dyDescent="0.2">
      <c r="A10" s="34"/>
      <c r="B10" s="50" t="s">
        <v>245</v>
      </c>
      <c r="C10" s="32"/>
      <c r="D10" s="32"/>
      <c r="E10" s="78">
        <f t="shared" si="0"/>
        <v>36000</v>
      </c>
      <c r="F10" s="33"/>
      <c r="G10" s="37"/>
    </row>
    <row r="11" spans="1:7" ht="19.5" customHeight="1" x14ac:dyDescent="0.2">
      <c r="A11" s="34">
        <v>2111003</v>
      </c>
      <c r="B11" s="37" t="s">
        <v>243</v>
      </c>
      <c r="C11" s="32"/>
      <c r="D11" s="32"/>
      <c r="E11" s="78">
        <f t="shared" si="0"/>
        <v>36000</v>
      </c>
      <c r="F11" s="33"/>
      <c r="G11" s="37"/>
    </row>
    <row r="12" spans="1:7" ht="19.5" customHeight="1" x14ac:dyDescent="0.2">
      <c r="A12" s="34"/>
      <c r="B12" s="37" t="s">
        <v>244</v>
      </c>
      <c r="C12" s="32"/>
      <c r="D12" s="32"/>
      <c r="E12" s="78">
        <f t="shared" si="0"/>
        <v>36000</v>
      </c>
      <c r="F12" s="33"/>
      <c r="G12" s="37"/>
    </row>
    <row r="13" spans="1:7" ht="19.5" customHeight="1" x14ac:dyDescent="0.2">
      <c r="A13" s="34"/>
      <c r="B13" s="50" t="s">
        <v>245</v>
      </c>
      <c r="C13" s="32"/>
      <c r="D13" s="32"/>
      <c r="E13" s="78">
        <f t="shared" si="0"/>
        <v>36000</v>
      </c>
      <c r="F13" s="33"/>
      <c r="G13" s="37"/>
    </row>
    <row r="14" spans="1:7" ht="19.5" customHeight="1" x14ac:dyDescent="0.2">
      <c r="A14" s="34">
        <v>2111004</v>
      </c>
      <c r="B14" s="37" t="s">
        <v>243</v>
      </c>
      <c r="C14" s="32"/>
      <c r="D14" s="32"/>
      <c r="E14" s="78">
        <f t="shared" si="0"/>
        <v>36000</v>
      </c>
      <c r="F14" s="33"/>
      <c r="G14" s="37"/>
    </row>
    <row r="15" spans="1:7" ht="19.5" customHeight="1" x14ac:dyDescent="0.2">
      <c r="A15" s="34"/>
      <c r="B15" s="37" t="s">
        <v>244</v>
      </c>
      <c r="C15" s="32"/>
      <c r="D15" s="32"/>
      <c r="E15" s="78">
        <f t="shared" si="0"/>
        <v>36000</v>
      </c>
      <c r="F15" s="33"/>
      <c r="G15" s="37"/>
    </row>
    <row r="16" spans="1:7" ht="19.5" customHeight="1" x14ac:dyDescent="0.2">
      <c r="A16" s="34"/>
      <c r="B16" s="50" t="s">
        <v>245</v>
      </c>
      <c r="C16" s="32"/>
      <c r="D16" s="32"/>
      <c r="E16" s="78">
        <f t="shared" si="0"/>
        <v>36000</v>
      </c>
      <c r="F16" s="33"/>
      <c r="G16" s="37"/>
    </row>
    <row r="17" spans="1:7" ht="19.5" customHeight="1" x14ac:dyDescent="0.2">
      <c r="A17" s="34"/>
      <c r="B17" s="37"/>
      <c r="C17" s="32"/>
      <c r="D17" s="32"/>
      <c r="E17" s="50"/>
      <c r="F17" s="33"/>
      <c r="G17" s="37"/>
    </row>
    <row r="18" spans="1:7" ht="19.5" customHeight="1" x14ac:dyDescent="0.2">
      <c r="A18" s="34" t="s">
        <v>423</v>
      </c>
      <c r="B18" s="37" t="s">
        <v>424</v>
      </c>
      <c r="C18" s="32"/>
      <c r="D18" s="32"/>
      <c r="E18" s="50"/>
      <c r="F18" s="33"/>
      <c r="G18" s="37"/>
    </row>
    <row r="19" spans="1:7" ht="19.5" customHeight="1" x14ac:dyDescent="0.2">
      <c r="A19" s="34"/>
      <c r="B19" s="37"/>
      <c r="C19" s="32"/>
      <c r="D19" s="32"/>
      <c r="E19" s="50"/>
      <c r="F19" s="33"/>
      <c r="G19" s="37"/>
    </row>
    <row r="20" spans="1:7" ht="19.5" customHeight="1" x14ac:dyDescent="0.2">
      <c r="A20" s="34"/>
      <c r="B20" s="37"/>
      <c r="C20" s="32"/>
      <c r="D20" s="32"/>
      <c r="E20" s="50"/>
      <c r="F20" s="33"/>
      <c r="G20" s="37"/>
    </row>
    <row r="21" spans="1:7" ht="19.5" customHeight="1" x14ac:dyDescent="0.2">
      <c r="A21" s="34"/>
      <c r="B21" s="37"/>
      <c r="C21" s="32"/>
      <c r="D21" s="32"/>
      <c r="E21" s="50"/>
      <c r="F21" s="33"/>
      <c r="G21" s="37"/>
    </row>
    <row r="22" spans="1:7" ht="19.5" customHeight="1" x14ac:dyDescent="0.2">
      <c r="A22" s="34"/>
      <c r="B22" s="37"/>
      <c r="C22" s="32"/>
      <c r="D22" s="32"/>
      <c r="E22" s="50"/>
      <c r="F22" s="33"/>
      <c r="G22" s="37"/>
    </row>
    <row r="23" spans="1:7" ht="19.5" customHeight="1" x14ac:dyDescent="0.2">
      <c r="A23" s="34"/>
      <c r="B23" s="37"/>
      <c r="C23" s="32"/>
      <c r="D23" s="32"/>
      <c r="E23" s="50"/>
      <c r="F23" s="33"/>
      <c r="G23" s="37"/>
    </row>
    <row r="24" spans="1:7" ht="19.5" customHeight="1" x14ac:dyDescent="0.2">
      <c r="A24" s="34"/>
      <c r="B24" s="37"/>
      <c r="C24" s="32"/>
      <c r="D24" s="32"/>
      <c r="E24" s="50"/>
      <c r="F24" s="33"/>
      <c r="G24" s="37"/>
    </row>
    <row r="25" spans="1:7" ht="19.5" customHeight="1" x14ac:dyDescent="0.2">
      <c r="A25" s="34"/>
      <c r="B25" s="37"/>
      <c r="C25" s="32"/>
      <c r="D25" s="32"/>
      <c r="E25" s="50"/>
      <c r="F25" s="33"/>
      <c r="G25" s="37"/>
    </row>
    <row r="26" spans="1:7" ht="19.5" customHeight="1" x14ac:dyDescent="0.2">
      <c r="A26" s="34"/>
      <c r="B26" s="37"/>
      <c r="C26" s="32"/>
      <c r="D26" s="32"/>
      <c r="E26" s="50"/>
      <c r="F26" s="33"/>
      <c r="G26" s="37"/>
    </row>
    <row r="27" spans="1:7" ht="19.5" customHeight="1" x14ac:dyDescent="0.2">
      <c r="A27" s="34"/>
      <c r="B27" s="37"/>
      <c r="C27" s="32"/>
      <c r="D27" s="32"/>
      <c r="E27" s="50"/>
      <c r="F27" s="33"/>
      <c r="G27" s="37"/>
    </row>
    <row r="28" spans="1:7" ht="19.5" customHeight="1" x14ac:dyDescent="0.2">
      <c r="A28" s="34"/>
      <c r="B28" s="37"/>
      <c r="C28" s="32"/>
      <c r="D28" s="32"/>
      <c r="E28" s="50"/>
      <c r="F28" s="33"/>
      <c r="G28" s="37"/>
    </row>
    <row r="29" spans="1:7" ht="19.5" customHeight="1" x14ac:dyDescent="0.2">
      <c r="A29" s="34"/>
      <c r="B29" s="37"/>
      <c r="C29" s="32"/>
      <c r="D29" s="32"/>
      <c r="E29" s="50"/>
      <c r="F29" s="33"/>
      <c r="G29" s="37"/>
    </row>
    <row r="30" spans="1:7" ht="19.5" customHeight="1" x14ac:dyDescent="0.2">
      <c r="A30" s="34"/>
      <c r="B30" s="37"/>
      <c r="C30" s="32"/>
      <c r="D30" s="32"/>
      <c r="E30" s="50"/>
      <c r="F30" s="33"/>
      <c r="G30" s="37"/>
    </row>
    <row r="31" spans="1:7" ht="19.5" customHeight="1" x14ac:dyDescent="0.2">
      <c r="A31" s="34"/>
      <c r="B31" s="37"/>
      <c r="C31" s="32"/>
      <c r="D31" s="32"/>
      <c r="E31" s="50"/>
      <c r="F31" s="33"/>
      <c r="G31" s="37"/>
    </row>
    <row r="32" spans="1:7" ht="19.5" customHeight="1" x14ac:dyDescent="0.2">
      <c r="A32" s="34"/>
      <c r="B32" s="37"/>
      <c r="C32" s="32"/>
      <c r="D32" s="32"/>
      <c r="E32" s="50"/>
      <c r="F32" s="33"/>
      <c r="G32" s="37"/>
    </row>
    <row r="33" spans="1:7" ht="19.5" customHeight="1" x14ac:dyDescent="0.2">
      <c r="A33" s="34"/>
      <c r="B33" s="37"/>
      <c r="C33" s="32"/>
      <c r="D33" s="32"/>
      <c r="E33" s="50"/>
      <c r="F33" s="33"/>
      <c r="G33" s="37"/>
    </row>
    <row r="34" spans="1:7" ht="19.5" customHeight="1" x14ac:dyDescent="0.2">
      <c r="A34" s="34"/>
      <c r="B34" s="37"/>
      <c r="C34" s="32"/>
      <c r="D34" s="32"/>
      <c r="E34" s="50"/>
      <c r="F34" s="33"/>
      <c r="G34" s="37"/>
    </row>
    <row r="35" spans="1:7" ht="19.5" customHeight="1" x14ac:dyDescent="0.2">
      <c r="A35" s="34"/>
      <c r="B35" s="37"/>
      <c r="C35" s="32"/>
      <c r="D35" s="32"/>
      <c r="E35" s="50"/>
      <c r="F35" s="33"/>
      <c r="G35" s="37"/>
    </row>
  </sheetData>
  <mergeCells count="1">
    <mergeCell ref="A1:B1"/>
  </mergeCells>
  <printOptions gridLines="1" gridLinesSet="0"/>
  <pageMargins left="0.25" right="0.25" top="1" bottom="1" header="0.5" footer="0.5"/>
  <pageSetup scale="97" orientation="portrait" horizontalDpi="200" verticalDpi="200" r:id="rId1"/>
  <headerFooter alignWithMargins="0">
    <oddHeader>&amp;A</oddHeader>
    <oddFooter>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view="pageBreakPreview" zoomScale="60" zoomScaleNormal="75" workbookViewId="0">
      <selection sqref="A1:B1"/>
    </sheetView>
  </sheetViews>
  <sheetFormatPr defaultColWidth="19" defaultRowHeight="25.5" customHeight="1" x14ac:dyDescent="0.3"/>
  <cols>
    <col min="1" max="1" width="55.42578125" style="163" customWidth="1"/>
    <col min="2" max="2" width="19" style="138" customWidth="1"/>
    <col min="3" max="3" width="19" style="180" customWidth="1"/>
    <col min="4" max="16384" width="19" style="138"/>
  </cols>
  <sheetData>
    <row r="1" spans="1:3" ht="25.5" customHeight="1" x14ac:dyDescent="0.3">
      <c r="A1" s="206" t="s">
        <v>246</v>
      </c>
      <c r="B1" s="207"/>
      <c r="C1" s="179"/>
    </row>
    <row r="2" spans="1:3" ht="25.5" customHeight="1" x14ac:dyDescent="0.3">
      <c r="A2" s="139" t="s">
        <v>4</v>
      </c>
      <c r="B2" s="182">
        <v>2000</v>
      </c>
      <c r="C2" s="176">
        <v>2001</v>
      </c>
    </row>
    <row r="3" spans="1:3" ht="25.5" customHeight="1" x14ac:dyDescent="0.3">
      <c r="A3" s="139"/>
      <c r="B3" s="168"/>
      <c r="C3" s="140"/>
    </row>
    <row r="4" spans="1:3" ht="25.5" customHeight="1" x14ac:dyDescent="0.3">
      <c r="A4" s="141" t="s">
        <v>507</v>
      </c>
      <c r="B4" s="150">
        <v>11677.94</v>
      </c>
      <c r="C4" s="144">
        <v>11550</v>
      </c>
    </row>
    <row r="5" spans="1:3" ht="25.5" customHeight="1" x14ac:dyDescent="0.3">
      <c r="A5" s="141" t="s">
        <v>514</v>
      </c>
      <c r="B5" s="150"/>
      <c r="C5" s="144"/>
    </row>
    <row r="6" spans="1:3" ht="25.5" customHeight="1" x14ac:dyDescent="0.3">
      <c r="A6" s="141" t="s">
        <v>508</v>
      </c>
      <c r="B6" s="150">
        <v>6757</v>
      </c>
      <c r="C6" s="144">
        <v>900</v>
      </c>
    </row>
    <row r="7" spans="1:3" ht="25.5" customHeight="1" x14ac:dyDescent="0.3">
      <c r="A7" s="141" t="s">
        <v>509</v>
      </c>
      <c r="B7" s="150"/>
      <c r="C7" s="144">
        <v>350</v>
      </c>
    </row>
    <row r="8" spans="1:3" ht="25.5" customHeight="1" x14ac:dyDescent="0.3">
      <c r="A8" s="137" t="s">
        <v>510</v>
      </c>
      <c r="B8" s="150"/>
      <c r="C8" s="144">
        <v>1500</v>
      </c>
    </row>
    <row r="9" spans="1:3" ht="25.5" customHeight="1" x14ac:dyDescent="0.3">
      <c r="A9" s="141" t="s">
        <v>511</v>
      </c>
      <c r="B9" s="150"/>
      <c r="C9" s="144">
        <v>150</v>
      </c>
    </row>
    <row r="10" spans="1:3" ht="25.5" customHeight="1" x14ac:dyDescent="0.3">
      <c r="A10" s="141" t="s">
        <v>512</v>
      </c>
      <c r="B10" s="150"/>
      <c r="C10" s="144">
        <v>3500</v>
      </c>
    </row>
    <row r="11" spans="1:3" ht="25.5" customHeight="1" x14ac:dyDescent="0.3">
      <c r="A11" s="137" t="s">
        <v>513</v>
      </c>
      <c r="B11" s="150">
        <v>496</v>
      </c>
      <c r="C11" s="144">
        <v>7600</v>
      </c>
    </row>
    <row r="12" spans="1:3" ht="25.5" customHeight="1" x14ac:dyDescent="0.3">
      <c r="A12" s="141"/>
      <c r="B12" s="150"/>
      <c r="C12" s="144"/>
    </row>
    <row r="13" spans="1:3" ht="25.5" customHeight="1" x14ac:dyDescent="0.3">
      <c r="A13" s="141"/>
      <c r="B13" s="150"/>
      <c r="C13" s="144"/>
    </row>
    <row r="14" spans="1:3" ht="25.5" customHeight="1" x14ac:dyDescent="0.3">
      <c r="A14" s="137"/>
      <c r="B14" s="150">
        <f>SUM(B4:B13)</f>
        <v>18930.940000000002</v>
      </c>
      <c r="C14" s="144">
        <f>SUM(C4:C13)</f>
        <v>25550</v>
      </c>
    </row>
    <row r="15" spans="1:3" ht="25.5" customHeight="1" x14ac:dyDescent="0.3">
      <c r="A15" s="141"/>
      <c r="B15" s="150"/>
      <c r="C15" s="144"/>
    </row>
    <row r="16" spans="1:3" ht="25.5" customHeight="1" x14ac:dyDescent="0.3">
      <c r="A16" s="141"/>
      <c r="B16" s="150"/>
      <c r="C16" s="144"/>
    </row>
    <row r="17" spans="1:3" ht="25.5" customHeight="1" x14ac:dyDescent="0.3">
      <c r="A17" s="137"/>
      <c r="B17" s="150"/>
      <c r="C17" s="144"/>
    </row>
    <row r="18" spans="1:3" ht="25.5" customHeight="1" x14ac:dyDescent="0.3">
      <c r="A18" s="141"/>
      <c r="B18" s="150"/>
      <c r="C18" s="144"/>
    </row>
    <row r="19" spans="1:3" ht="25.5" customHeight="1" x14ac:dyDescent="0.3">
      <c r="A19" s="141"/>
      <c r="B19" s="179"/>
      <c r="C19" s="137"/>
    </row>
    <row r="20" spans="1:3" ht="25.5" customHeight="1" x14ac:dyDescent="0.3">
      <c r="A20" s="141"/>
      <c r="B20" s="179"/>
      <c r="C20" s="137"/>
    </row>
    <row r="21" spans="1:3" ht="25.5" customHeight="1" x14ac:dyDescent="0.3">
      <c r="A21" s="141"/>
      <c r="B21" s="179"/>
      <c r="C21" s="137"/>
    </row>
    <row r="22" spans="1:3" ht="25.5" customHeight="1" x14ac:dyDescent="0.3">
      <c r="A22" s="141"/>
      <c r="B22" s="179"/>
      <c r="C22" s="137"/>
    </row>
    <row r="23" spans="1:3" ht="25.5" customHeight="1" x14ac:dyDescent="0.3">
      <c r="A23" s="141"/>
      <c r="B23" s="179"/>
      <c r="C23" s="137"/>
    </row>
    <row r="24" spans="1:3" ht="25.5" customHeight="1" x14ac:dyDescent="0.3">
      <c r="A24" s="141"/>
      <c r="B24" s="179"/>
      <c r="C24" s="137"/>
    </row>
    <row r="25" spans="1:3" ht="25.5" customHeight="1" x14ac:dyDescent="0.3">
      <c r="A25" s="141"/>
      <c r="B25" s="179"/>
      <c r="C25" s="137"/>
    </row>
    <row r="26" spans="1:3" ht="25.5" customHeight="1" x14ac:dyDescent="0.3">
      <c r="A26" s="141"/>
      <c r="B26" s="179"/>
      <c r="C26" s="137"/>
    </row>
    <row r="27" spans="1:3" ht="25.5" customHeight="1" x14ac:dyDescent="0.3">
      <c r="A27" s="141"/>
      <c r="B27" s="179"/>
      <c r="C27" s="137"/>
    </row>
    <row r="28" spans="1:3" ht="25.5" customHeight="1" x14ac:dyDescent="0.3">
      <c r="A28" s="141"/>
      <c r="B28" s="179"/>
      <c r="C28" s="137"/>
    </row>
    <row r="29" spans="1:3" ht="25.5" customHeight="1" x14ac:dyDescent="0.3">
      <c r="A29" s="141"/>
      <c r="B29" s="179"/>
      <c r="C29" s="137"/>
    </row>
    <row r="30" spans="1:3" ht="25.5" customHeight="1" x14ac:dyDescent="0.3">
      <c r="A30" s="141"/>
      <c r="B30" s="179"/>
      <c r="C30" s="137"/>
    </row>
    <row r="31" spans="1:3" ht="25.5" customHeight="1" x14ac:dyDescent="0.3">
      <c r="A31" s="141"/>
      <c r="B31" s="179"/>
      <c r="C31" s="137"/>
    </row>
    <row r="32" spans="1:3" ht="25.5" customHeight="1" x14ac:dyDescent="0.3">
      <c r="A32" s="141"/>
      <c r="B32" s="179"/>
      <c r="C32" s="137"/>
    </row>
    <row r="33" spans="1:3" ht="25.5" customHeight="1" x14ac:dyDescent="0.3">
      <c r="A33" s="141"/>
      <c r="B33" s="179"/>
      <c r="C33" s="137"/>
    </row>
    <row r="34" spans="1:3" ht="25.5" customHeight="1" x14ac:dyDescent="0.3">
      <c r="A34" s="141"/>
      <c r="B34" s="179"/>
      <c r="C34" s="137"/>
    </row>
    <row r="35" spans="1:3" ht="25.5" customHeight="1" x14ac:dyDescent="0.3">
      <c r="A35" s="141"/>
      <c r="B35" s="179"/>
      <c r="C35" s="137"/>
    </row>
    <row r="36" spans="1:3" ht="25.5" customHeight="1" x14ac:dyDescent="0.3">
      <c r="A36" s="141"/>
      <c r="B36" s="179"/>
      <c r="C36" s="137"/>
    </row>
  </sheetData>
  <mergeCells count="1">
    <mergeCell ref="A1:B1"/>
  </mergeCells>
  <printOptions gridLines="1" gridLinesSet="0"/>
  <pageMargins left="0.25" right="0.25" top="1" bottom="1" header="0.5" footer="0.5"/>
  <pageSetup paperSize="5" scale="97" orientation="portrait" horizontalDpi="200" verticalDpi="200" r:id="rId1"/>
  <headerFooter alignWithMargins="0">
    <oddHeader>&amp;A</oddHeader>
    <oddFooter>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BreakPreview" zoomScale="60" zoomScaleNormal="75" workbookViewId="0">
      <selection sqref="A1:B1"/>
    </sheetView>
  </sheetViews>
  <sheetFormatPr defaultRowHeight="18.75" customHeight="1" x14ac:dyDescent="0.2"/>
  <cols>
    <col min="1" max="1" width="10.5703125" style="24" bestFit="1" customWidth="1"/>
    <col min="2" max="2" width="34.85546875" style="24" customWidth="1"/>
    <col min="3" max="3" width="14.7109375" style="25" customWidth="1"/>
    <col min="4" max="4" width="14.5703125" style="29" bestFit="1" customWidth="1"/>
    <col min="5" max="5" width="8.85546875" style="30" customWidth="1"/>
    <col min="6" max="16384" width="9.140625" style="24"/>
  </cols>
  <sheetData>
    <row r="1" spans="1:6" ht="18.75" customHeight="1" x14ac:dyDescent="0.25">
      <c r="A1" s="196" t="s">
        <v>247</v>
      </c>
      <c r="B1" s="197"/>
      <c r="C1" s="32"/>
      <c r="D1" s="50"/>
      <c r="E1" s="33"/>
      <c r="F1" s="37"/>
    </row>
    <row r="2" spans="1:6" ht="18.75" customHeight="1" x14ac:dyDescent="0.2">
      <c r="A2" s="34" t="s">
        <v>3</v>
      </c>
      <c r="B2" s="34" t="s">
        <v>4</v>
      </c>
      <c r="C2" s="35" t="s">
        <v>18</v>
      </c>
      <c r="D2" s="47" t="s">
        <v>8</v>
      </c>
      <c r="E2" s="36" t="s">
        <v>173</v>
      </c>
      <c r="F2" s="37" t="s">
        <v>9</v>
      </c>
    </row>
    <row r="3" spans="1:6" ht="18.75" customHeight="1" x14ac:dyDescent="0.2">
      <c r="A3" s="34" t="s">
        <v>10</v>
      </c>
      <c r="B3" s="34"/>
      <c r="C3" s="35" t="s">
        <v>11</v>
      </c>
      <c r="D3" s="47"/>
      <c r="E3" s="36" t="s">
        <v>125</v>
      </c>
      <c r="F3" s="37"/>
    </row>
    <row r="4" spans="1:6" ht="18.75" customHeight="1" x14ac:dyDescent="0.2">
      <c r="A4" s="37" t="s">
        <v>13</v>
      </c>
      <c r="B4" s="37"/>
      <c r="C4" s="32"/>
      <c r="D4" s="50"/>
      <c r="E4" s="33"/>
      <c r="F4" s="37"/>
    </row>
    <row r="5" spans="1:6" ht="18.75" customHeight="1" x14ac:dyDescent="0.2">
      <c r="A5" s="37">
        <v>2113001</v>
      </c>
      <c r="B5" s="37" t="s">
        <v>329</v>
      </c>
      <c r="C5" s="32">
        <v>4500</v>
      </c>
      <c r="D5" s="50">
        <v>4500</v>
      </c>
      <c r="E5" s="33"/>
      <c r="F5" s="37"/>
    </row>
    <row r="6" spans="1:6" ht="18.75" customHeight="1" x14ac:dyDescent="0.2">
      <c r="A6" s="37">
        <v>2113002</v>
      </c>
      <c r="B6" s="37" t="s">
        <v>330</v>
      </c>
      <c r="C6" s="32">
        <v>4500</v>
      </c>
      <c r="D6" s="50">
        <f>+D5+C6</f>
        <v>9000</v>
      </c>
      <c r="E6" s="33"/>
      <c r="F6" s="37"/>
    </row>
    <row r="7" spans="1:6" ht="18.75" customHeight="1" x14ac:dyDescent="0.2">
      <c r="A7" s="37">
        <v>2113003</v>
      </c>
      <c r="B7" s="37" t="s">
        <v>331</v>
      </c>
      <c r="C7" s="32">
        <v>4500</v>
      </c>
      <c r="D7" s="50">
        <f>+D6+C7</f>
        <v>13500</v>
      </c>
      <c r="E7" s="33"/>
      <c r="F7" s="37"/>
    </row>
    <row r="8" spans="1:6" ht="18.75" customHeight="1" x14ac:dyDescent="0.2">
      <c r="A8" s="37">
        <v>2113004</v>
      </c>
      <c r="B8" s="37" t="s">
        <v>332</v>
      </c>
      <c r="C8" s="32">
        <v>4500</v>
      </c>
      <c r="D8" s="50">
        <f>+D7+C8</f>
        <v>18000</v>
      </c>
      <c r="E8" s="33"/>
      <c r="F8" s="37"/>
    </row>
    <row r="9" spans="1:6" ht="18.75" customHeight="1" x14ac:dyDescent="0.2">
      <c r="A9" s="37"/>
      <c r="B9" s="37"/>
      <c r="C9" s="32"/>
      <c r="D9" s="50"/>
      <c r="E9" s="33"/>
      <c r="F9" s="37"/>
    </row>
    <row r="10" spans="1:6" ht="18.75" customHeight="1" x14ac:dyDescent="0.2">
      <c r="A10" s="37"/>
      <c r="B10" s="37" t="s">
        <v>425</v>
      </c>
      <c r="C10" s="32"/>
      <c r="D10" s="50"/>
      <c r="E10" s="33"/>
      <c r="F10" s="37"/>
    </row>
    <row r="11" spans="1:6" ht="18.75" customHeight="1" x14ac:dyDescent="0.2">
      <c r="A11" s="37"/>
      <c r="B11" s="37"/>
      <c r="C11" s="32"/>
      <c r="D11" s="50"/>
      <c r="E11" s="33"/>
      <c r="F11" s="37"/>
    </row>
    <row r="12" spans="1:6" ht="18.75" customHeight="1" x14ac:dyDescent="0.2">
      <c r="A12" s="37"/>
      <c r="B12" s="37"/>
      <c r="C12" s="32"/>
      <c r="D12" s="50"/>
      <c r="E12" s="33"/>
      <c r="F12" s="37"/>
    </row>
    <row r="13" spans="1:6" ht="18.75" customHeight="1" x14ac:dyDescent="0.2">
      <c r="A13" s="37"/>
      <c r="B13" s="37"/>
      <c r="C13" s="32"/>
      <c r="D13" s="50"/>
      <c r="E13" s="33"/>
      <c r="F13" s="37"/>
    </row>
    <row r="14" spans="1:6" ht="18.75" customHeight="1" x14ac:dyDescent="0.2">
      <c r="A14" s="37"/>
      <c r="B14" s="37"/>
      <c r="C14" s="32"/>
      <c r="D14" s="50"/>
      <c r="E14" s="33"/>
      <c r="F14" s="37"/>
    </row>
    <row r="15" spans="1:6" ht="18.75" customHeight="1" x14ac:dyDescent="0.2">
      <c r="A15" s="37"/>
      <c r="B15" s="37"/>
      <c r="C15" s="32"/>
      <c r="D15" s="50"/>
      <c r="E15" s="33"/>
      <c r="F15" s="37"/>
    </row>
    <row r="16" spans="1:6" ht="18.75" customHeight="1" x14ac:dyDescent="0.2">
      <c r="A16" s="37"/>
      <c r="B16" s="37"/>
      <c r="C16" s="32"/>
      <c r="D16" s="50"/>
      <c r="E16" s="33"/>
      <c r="F16" s="37"/>
    </row>
    <row r="17" spans="1:6" ht="18.75" customHeight="1" x14ac:dyDescent="0.2">
      <c r="A17" s="37"/>
      <c r="B17" s="37"/>
      <c r="C17" s="32"/>
      <c r="D17" s="50"/>
      <c r="E17" s="33"/>
      <c r="F17" s="37"/>
    </row>
    <row r="18" spans="1:6" ht="18.75" customHeight="1" x14ac:dyDescent="0.2">
      <c r="A18" s="37"/>
      <c r="B18" s="37"/>
      <c r="C18" s="32"/>
      <c r="D18" s="50"/>
      <c r="E18" s="33"/>
      <c r="F18" s="37"/>
    </row>
    <row r="19" spans="1:6" ht="18.75" customHeight="1" x14ac:dyDescent="0.2">
      <c r="A19" s="37"/>
      <c r="B19" s="37"/>
      <c r="C19" s="32"/>
      <c r="D19" s="50"/>
      <c r="E19" s="33"/>
      <c r="F19" s="37"/>
    </row>
    <row r="20" spans="1:6" ht="18.75" customHeight="1" x14ac:dyDescent="0.2">
      <c r="A20" s="37"/>
      <c r="B20" s="37"/>
      <c r="C20" s="32"/>
      <c r="D20" s="50"/>
      <c r="E20" s="33"/>
      <c r="F20" s="37"/>
    </row>
    <row r="21" spans="1:6" ht="18.75" customHeight="1" x14ac:dyDescent="0.2">
      <c r="A21" s="37"/>
      <c r="B21" s="37"/>
      <c r="C21" s="32"/>
      <c r="D21" s="50"/>
      <c r="E21" s="33"/>
      <c r="F21" s="37"/>
    </row>
    <row r="22" spans="1:6" ht="18.75" customHeight="1" x14ac:dyDescent="0.2">
      <c r="A22" s="37"/>
      <c r="B22" s="37"/>
      <c r="C22" s="32"/>
      <c r="D22" s="50"/>
      <c r="E22" s="33"/>
      <c r="F22" s="37"/>
    </row>
    <row r="23" spans="1:6" ht="18.75" customHeight="1" x14ac:dyDescent="0.2">
      <c r="A23" s="37"/>
      <c r="B23" s="37"/>
      <c r="C23" s="32"/>
      <c r="D23" s="50"/>
      <c r="E23" s="33"/>
      <c r="F23" s="37"/>
    </row>
    <row r="24" spans="1:6" ht="18.75" customHeight="1" x14ac:dyDescent="0.2">
      <c r="A24" s="37"/>
      <c r="B24" s="37"/>
      <c r="C24" s="32"/>
      <c r="D24" s="50"/>
      <c r="E24" s="33"/>
      <c r="F24" s="37"/>
    </row>
    <row r="25" spans="1:6" ht="18.75" customHeight="1" x14ac:dyDescent="0.2">
      <c r="A25" s="37"/>
      <c r="B25" s="37"/>
      <c r="C25" s="32"/>
      <c r="D25" s="50"/>
      <c r="E25" s="33"/>
      <c r="F25" s="37"/>
    </row>
    <row r="26" spans="1:6" ht="18.75" customHeight="1" x14ac:dyDescent="0.2">
      <c r="A26" s="37"/>
      <c r="B26" s="37"/>
      <c r="C26" s="32"/>
      <c r="D26" s="50"/>
      <c r="E26" s="33"/>
      <c r="F26" s="37"/>
    </row>
    <row r="27" spans="1:6" ht="18.75" customHeight="1" x14ac:dyDescent="0.2">
      <c r="A27" s="37"/>
      <c r="B27" s="37"/>
      <c r="C27" s="32"/>
      <c r="D27" s="50"/>
      <c r="E27" s="33"/>
      <c r="F27" s="37"/>
    </row>
    <row r="28" spans="1:6" ht="18.75" customHeight="1" x14ac:dyDescent="0.2">
      <c r="A28" s="37"/>
      <c r="B28" s="37"/>
      <c r="C28" s="32"/>
      <c r="D28" s="50"/>
      <c r="E28" s="33"/>
      <c r="F28" s="37"/>
    </row>
    <row r="29" spans="1:6" ht="18.75" customHeight="1" x14ac:dyDescent="0.2">
      <c r="A29" s="37"/>
      <c r="B29" s="37"/>
      <c r="C29" s="32"/>
      <c r="D29" s="50"/>
      <c r="E29" s="33"/>
      <c r="F29" s="37"/>
    </row>
    <row r="30" spans="1:6" ht="18.75" customHeight="1" x14ac:dyDescent="0.2">
      <c r="A30" s="37"/>
      <c r="B30" s="37"/>
      <c r="C30" s="32"/>
      <c r="D30" s="50"/>
      <c r="E30" s="33"/>
      <c r="F30" s="37"/>
    </row>
    <row r="31" spans="1:6" ht="18.75" customHeight="1" x14ac:dyDescent="0.2">
      <c r="A31" s="37"/>
      <c r="B31" s="37"/>
      <c r="C31" s="32"/>
      <c r="D31" s="50"/>
      <c r="E31" s="33"/>
      <c r="F31" s="37"/>
    </row>
    <row r="32" spans="1:6" ht="18.75" customHeight="1" x14ac:dyDescent="0.2">
      <c r="A32" s="37"/>
      <c r="B32" s="37"/>
      <c r="C32" s="32"/>
      <c r="D32" s="50"/>
      <c r="E32" s="33"/>
      <c r="F32" s="37"/>
    </row>
    <row r="33" spans="1:6" ht="18.75" customHeight="1" x14ac:dyDescent="0.2">
      <c r="A33" s="37"/>
      <c r="B33" s="37"/>
      <c r="C33" s="32"/>
      <c r="D33" s="50"/>
      <c r="E33" s="33"/>
      <c r="F33" s="37"/>
    </row>
    <row r="34" spans="1:6" ht="18.75" customHeight="1" x14ac:dyDescent="0.2">
      <c r="A34" s="37"/>
      <c r="B34" s="37"/>
      <c r="C34" s="32"/>
      <c r="D34" s="50"/>
      <c r="E34" s="33"/>
      <c r="F34" s="37"/>
    </row>
    <row r="35" spans="1:6" ht="18.75" customHeight="1" x14ac:dyDescent="0.2">
      <c r="A35" s="37"/>
      <c r="B35" s="37"/>
      <c r="C35" s="32"/>
      <c r="D35" s="50"/>
      <c r="E35" s="33"/>
      <c r="F35" s="37"/>
    </row>
  </sheetData>
  <mergeCells count="1">
    <mergeCell ref="A1:B1"/>
  </mergeCells>
  <printOptions gridLines="1" gridLinesSet="0"/>
  <pageMargins left="0.25" right="0.2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view="pageBreakPreview" zoomScale="60" zoomScaleNormal="75" workbookViewId="0">
      <selection sqref="A1:B1"/>
    </sheetView>
  </sheetViews>
  <sheetFormatPr defaultRowHeight="27.75" customHeight="1" x14ac:dyDescent="0.3"/>
  <cols>
    <col min="1" max="1" width="30.140625" style="138" customWidth="1"/>
    <col min="2" max="2" width="28.7109375" style="138" customWidth="1"/>
    <col min="3" max="3" width="21.5703125" style="180" customWidth="1"/>
    <col min="4" max="16384" width="9.140625" style="138"/>
  </cols>
  <sheetData>
    <row r="1" spans="1:3" ht="27.75" customHeight="1" x14ac:dyDescent="0.3">
      <c r="A1" s="198" t="s">
        <v>247</v>
      </c>
      <c r="B1" s="199"/>
      <c r="C1" s="179"/>
    </row>
    <row r="2" spans="1:3" ht="27.75" customHeight="1" x14ac:dyDescent="0.3">
      <c r="A2" s="139" t="s">
        <v>4</v>
      </c>
      <c r="B2" s="168" t="s">
        <v>18</v>
      </c>
      <c r="C2" s="140" t="s">
        <v>8</v>
      </c>
    </row>
    <row r="3" spans="1:3" ht="27.75" customHeight="1" x14ac:dyDescent="0.3">
      <c r="A3" s="139"/>
      <c r="B3" s="168" t="s">
        <v>11</v>
      </c>
      <c r="C3" s="140"/>
    </row>
    <row r="4" spans="1:3" ht="27.75" customHeight="1" x14ac:dyDescent="0.3">
      <c r="A4" s="141"/>
      <c r="B4" s="179"/>
      <c r="C4" s="137"/>
    </row>
    <row r="5" spans="1:3" ht="27.75" customHeight="1" x14ac:dyDescent="0.3">
      <c r="A5" s="141" t="s">
        <v>329</v>
      </c>
      <c r="B5" s="179">
        <v>4500</v>
      </c>
      <c r="C5" s="137">
        <v>4500</v>
      </c>
    </row>
    <row r="6" spans="1:3" ht="27.75" customHeight="1" x14ac:dyDescent="0.3">
      <c r="A6" s="141" t="s">
        <v>330</v>
      </c>
      <c r="B6" s="179">
        <v>4500</v>
      </c>
      <c r="C6" s="137">
        <f>+C5+B6</f>
        <v>9000</v>
      </c>
    </row>
    <row r="7" spans="1:3" ht="27.75" customHeight="1" x14ac:dyDescent="0.3">
      <c r="A7" s="141" t="s">
        <v>331</v>
      </c>
      <c r="B7" s="179">
        <v>4500</v>
      </c>
      <c r="C7" s="137">
        <f>+C6+B7</f>
        <v>13500</v>
      </c>
    </row>
    <row r="8" spans="1:3" ht="27.75" customHeight="1" x14ac:dyDescent="0.3">
      <c r="A8" s="141" t="s">
        <v>332</v>
      </c>
      <c r="B8" s="179">
        <v>4500</v>
      </c>
      <c r="C8" s="137">
        <f>+C7+B8</f>
        <v>18000</v>
      </c>
    </row>
    <row r="9" spans="1:3" ht="27.75" customHeight="1" x14ac:dyDescent="0.3">
      <c r="A9" s="141"/>
      <c r="B9" s="179"/>
      <c r="C9" s="137"/>
    </row>
    <row r="10" spans="1:3" ht="27.75" customHeight="1" x14ac:dyDescent="0.3">
      <c r="A10" s="141" t="s">
        <v>425</v>
      </c>
      <c r="B10" s="179"/>
      <c r="C10" s="137"/>
    </row>
    <row r="11" spans="1:3" ht="27.75" customHeight="1" x14ac:dyDescent="0.3">
      <c r="A11" s="141"/>
      <c r="B11" s="179"/>
      <c r="C11" s="137"/>
    </row>
    <row r="12" spans="1:3" ht="27.75" customHeight="1" x14ac:dyDescent="0.3">
      <c r="A12" s="141"/>
      <c r="B12" s="179"/>
      <c r="C12" s="137"/>
    </row>
    <row r="13" spans="1:3" ht="27.75" customHeight="1" x14ac:dyDescent="0.3">
      <c r="A13" s="141"/>
      <c r="B13" s="179"/>
      <c r="C13" s="137"/>
    </row>
    <row r="14" spans="1:3" ht="27.75" customHeight="1" x14ac:dyDescent="0.3">
      <c r="A14" s="141"/>
      <c r="B14" s="179"/>
      <c r="C14" s="137"/>
    </row>
    <row r="15" spans="1:3" ht="27.75" customHeight="1" x14ac:dyDescent="0.3">
      <c r="A15" s="141"/>
      <c r="B15" s="179"/>
      <c r="C15" s="137"/>
    </row>
    <row r="16" spans="1:3" ht="27.75" customHeight="1" x14ac:dyDescent="0.3">
      <c r="A16" s="141"/>
      <c r="B16" s="179"/>
      <c r="C16" s="137"/>
    </row>
    <row r="17" spans="1:3" ht="27.75" customHeight="1" x14ac:dyDescent="0.3">
      <c r="A17" s="141"/>
      <c r="B17" s="179"/>
      <c r="C17" s="137"/>
    </row>
    <row r="18" spans="1:3" ht="27.75" customHeight="1" x14ac:dyDescent="0.3">
      <c r="A18" s="141"/>
      <c r="B18" s="179"/>
      <c r="C18" s="137"/>
    </row>
    <row r="19" spans="1:3" ht="27.75" customHeight="1" x14ac:dyDescent="0.3">
      <c r="A19" s="141"/>
      <c r="B19" s="179"/>
      <c r="C19" s="137"/>
    </row>
    <row r="20" spans="1:3" ht="27.75" customHeight="1" x14ac:dyDescent="0.3">
      <c r="A20" s="141"/>
      <c r="B20" s="179"/>
      <c r="C20" s="137"/>
    </row>
    <row r="21" spans="1:3" ht="27.75" customHeight="1" x14ac:dyDescent="0.3">
      <c r="A21" s="141"/>
      <c r="B21" s="179"/>
      <c r="C21" s="137"/>
    </row>
    <row r="22" spans="1:3" ht="27.75" customHeight="1" x14ac:dyDescent="0.3">
      <c r="A22" s="141"/>
      <c r="B22" s="179"/>
      <c r="C22" s="137"/>
    </row>
    <row r="23" spans="1:3" ht="27.75" customHeight="1" x14ac:dyDescent="0.3">
      <c r="A23" s="141"/>
      <c r="B23" s="179"/>
      <c r="C23" s="137"/>
    </row>
    <row r="24" spans="1:3" ht="27.75" customHeight="1" x14ac:dyDescent="0.3">
      <c r="A24" s="141"/>
      <c r="B24" s="179"/>
      <c r="C24" s="137"/>
    </row>
    <row r="25" spans="1:3" ht="27.75" customHeight="1" x14ac:dyDescent="0.3">
      <c r="A25" s="141"/>
      <c r="B25" s="179"/>
      <c r="C25" s="137"/>
    </row>
    <row r="26" spans="1:3" ht="27.75" customHeight="1" x14ac:dyDescent="0.3">
      <c r="A26" s="141"/>
      <c r="B26" s="179"/>
      <c r="C26" s="137"/>
    </row>
    <row r="27" spans="1:3" ht="27.75" customHeight="1" x14ac:dyDescent="0.3">
      <c r="A27" s="141"/>
      <c r="B27" s="179"/>
      <c r="C27" s="137"/>
    </row>
    <row r="28" spans="1:3" ht="27.75" customHeight="1" x14ac:dyDescent="0.3">
      <c r="A28" s="141"/>
      <c r="B28" s="179"/>
      <c r="C28" s="137"/>
    </row>
    <row r="29" spans="1:3" ht="27.75" customHeight="1" x14ac:dyDescent="0.3">
      <c r="A29" s="141"/>
      <c r="B29" s="179"/>
      <c r="C29" s="137"/>
    </row>
    <row r="30" spans="1:3" ht="27.75" customHeight="1" x14ac:dyDescent="0.3">
      <c r="A30" s="141"/>
      <c r="B30" s="179"/>
      <c r="C30" s="137"/>
    </row>
    <row r="31" spans="1:3" ht="27.75" customHeight="1" x14ac:dyDescent="0.3">
      <c r="A31" s="141"/>
      <c r="B31" s="179"/>
      <c r="C31" s="137"/>
    </row>
    <row r="32" spans="1:3" ht="27.75" customHeight="1" x14ac:dyDescent="0.3">
      <c r="A32" s="141"/>
      <c r="B32" s="179"/>
      <c r="C32" s="137"/>
    </row>
    <row r="33" spans="1:3" ht="27.75" customHeight="1" x14ac:dyDescent="0.3">
      <c r="A33" s="141"/>
      <c r="B33" s="179"/>
      <c r="C33" s="137"/>
    </row>
    <row r="34" spans="1:3" ht="27.75" customHeight="1" x14ac:dyDescent="0.3">
      <c r="A34" s="141"/>
      <c r="B34" s="179"/>
      <c r="C34" s="137"/>
    </row>
    <row r="35" spans="1:3" ht="27.75" customHeight="1" x14ac:dyDescent="0.3">
      <c r="A35" s="141"/>
      <c r="B35" s="179"/>
      <c r="C35" s="137"/>
    </row>
  </sheetData>
  <mergeCells count="1">
    <mergeCell ref="A1:B1"/>
  </mergeCells>
  <printOptions gridLines="1" gridLinesSet="0"/>
  <pageMargins left="0.25" right="0.2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view="pageBreakPreview" zoomScale="60" zoomScaleNormal="75" workbookViewId="0">
      <selection sqref="A1:B1"/>
    </sheetView>
  </sheetViews>
  <sheetFormatPr defaultRowHeight="18.75" customHeight="1" x14ac:dyDescent="0.2"/>
  <cols>
    <col min="1" max="1" width="10.5703125" style="24" bestFit="1" customWidth="1"/>
    <col min="2" max="2" width="34" style="24" customWidth="1"/>
    <col min="3" max="3" width="13.42578125" style="29" customWidth="1"/>
    <col min="4" max="4" width="14.5703125" style="29" bestFit="1" customWidth="1"/>
    <col min="5" max="5" width="9" style="30" customWidth="1"/>
    <col min="6" max="16384" width="9.140625" style="24"/>
  </cols>
  <sheetData>
    <row r="1" spans="1:6" ht="18.75" customHeight="1" x14ac:dyDescent="0.25">
      <c r="A1" s="214" t="s">
        <v>248</v>
      </c>
      <c r="B1" s="216"/>
    </row>
    <row r="2" spans="1:6" ht="18.75" customHeight="1" x14ac:dyDescent="0.2">
      <c r="A2" s="21" t="s">
        <v>3</v>
      </c>
      <c r="B2" s="21" t="s">
        <v>4</v>
      </c>
      <c r="C2" s="27" t="s">
        <v>18</v>
      </c>
      <c r="D2" s="27" t="s">
        <v>8</v>
      </c>
      <c r="E2" s="23" t="s">
        <v>173</v>
      </c>
      <c r="F2" s="24" t="s">
        <v>9</v>
      </c>
    </row>
    <row r="3" spans="1:6" ht="18.75" customHeight="1" x14ac:dyDescent="0.2">
      <c r="A3" s="21" t="s">
        <v>10</v>
      </c>
      <c r="B3" s="21"/>
      <c r="C3" s="27" t="s">
        <v>11</v>
      </c>
      <c r="D3" s="27"/>
      <c r="E3" s="23" t="s">
        <v>125</v>
      </c>
    </row>
    <row r="4" spans="1:6" ht="18.75" customHeight="1" x14ac:dyDescent="0.2">
      <c r="A4" s="24" t="s">
        <v>13</v>
      </c>
      <c r="D4" s="29">
        <v>0</v>
      </c>
    </row>
    <row r="5" spans="1:6" ht="18.75" customHeight="1" x14ac:dyDescent="0.2">
      <c r="A5" s="24">
        <v>2114001</v>
      </c>
      <c r="C5" s="62"/>
      <c r="D5" s="62">
        <f>+D4-C5</f>
        <v>0</v>
      </c>
    </row>
    <row r="6" spans="1:6" ht="18.75" customHeight="1" x14ac:dyDescent="0.2">
      <c r="A6" s="24">
        <v>2114002</v>
      </c>
      <c r="C6" s="62"/>
      <c r="D6" s="62">
        <f t="shared" ref="D6:D34" si="0">+D5-C6</f>
        <v>0</v>
      </c>
    </row>
    <row r="7" spans="1:6" ht="18.75" customHeight="1" x14ac:dyDescent="0.2">
      <c r="A7" s="24">
        <v>2114003</v>
      </c>
      <c r="C7" s="62"/>
      <c r="D7" s="62">
        <f t="shared" si="0"/>
        <v>0</v>
      </c>
    </row>
    <row r="8" spans="1:6" ht="18.75" customHeight="1" x14ac:dyDescent="0.2">
      <c r="A8" s="24">
        <v>2114004</v>
      </c>
      <c r="C8" s="62"/>
      <c r="D8" s="62">
        <f t="shared" si="0"/>
        <v>0</v>
      </c>
    </row>
    <row r="9" spans="1:6" ht="18.75" customHeight="1" x14ac:dyDescent="0.2">
      <c r="A9" s="24">
        <v>2114005</v>
      </c>
      <c r="C9" s="62"/>
      <c r="D9" s="62">
        <f t="shared" si="0"/>
        <v>0</v>
      </c>
    </row>
    <row r="10" spans="1:6" ht="18.75" customHeight="1" x14ac:dyDescent="0.2">
      <c r="A10" s="24">
        <v>2114006</v>
      </c>
      <c r="C10" s="62"/>
      <c r="D10" s="62">
        <f t="shared" si="0"/>
        <v>0</v>
      </c>
    </row>
    <row r="11" spans="1:6" ht="18.75" customHeight="1" x14ac:dyDescent="0.2">
      <c r="A11" s="24">
        <v>2114007</v>
      </c>
      <c r="C11" s="62"/>
      <c r="D11" s="62">
        <f t="shared" si="0"/>
        <v>0</v>
      </c>
    </row>
    <row r="12" spans="1:6" ht="18.75" customHeight="1" x14ac:dyDescent="0.2">
      <c r="A12" s="24">
        <v>2114008</v>
      </c>
      <c r="C12" s="62"/>
      <c r="D12" s="62">
        <f t="shared" si="0"/>
        <v>0</v>
      </c>
    </row>
    <row r="13" spans="1:6" ht="18.75" customHeight="1" x14ac:dyDescent="0.2">
      <c r="A13" s="24">
        <v>2114009</v>
      </c>
      <c r="C13" s="62"/>
      <c r="D13" s="62">
        <f t="shared" si="0"/>
        <v>0</v>
      </c>
    </row>
    <row r="14" spans="1:6" ht="18.75" customHeight="1" x14ac:dyDescent="0.2">
      <c r="A14" s="24">
        <v>2114010</v>
      </c>
      <c r="C14" s="62"/>
      <c r="D14" s="62">
        <f t="shared" si="0"/>
        <v>0</v>
      </c>
    </row>
    <row r="15" spans="1:6" ht="18.75" customHeight="1" x14ac:dyDescent="0.2">
      <c r="A15" s="24">
        <v>2114011</v>
      </c>
      <c r="C15" s="62"/>
      <c r="D15" s="62">
        <f t="shared" si="0"/>
        <v>0</v>
      </c>
    </row>
    <row r="16" spans="1:6" ht="18.75" customHeight="1" x14ac:dyDescent="0.2">
      <c r="A16" s="24">
        <v>2114012</v>
      </c>
      <c r="C16" s="62"/>
      <c r="D16" s="62">
        <f t="shared" si="0"/>
        <v>0</v>
      </c>
    </row>
    <row r="17" spans="1:4" ht="18.75" customHeight="1" x14ac:dyDescent="0.2">
      <c r="A17" s="24">
        <v>2114013</v>
      </c>
      <c r="C17" s="62"/>
      <c r="D17" s="62">
        <f t="shared" si="0"/>
        <v>0</v>
      </c>
    </row>
    <row r="18" spans="1:4" ht="18.75" customHeight="1" x14ac:dyDescent="0.2">
      <c r="A18" s="24">
        <v>2114014</v>
      </c>
      <c r="C18" s="62"/>
      <c r="D18" s="62">
        <f t="shared" si="0"/>
        <v>0</v>
      </c>
    </row>
    <row r="19" spans="1:4" ht="18.75" customHeight="1" x14ac:dyDescent="0.2">
      <c r="A19" s="24">
        <v>2114015</v>
      </c>
      <c r="C19" s="62"/>
      <c r="D19" s="62">
        <f t="shared" si="0"/>
        <v>0</v>
      </c>
    </row>
    <row r="20" spans="1:4" ht="18.75" customHeight="1" x14ac:dyDescent="0.2">
      <c r="A20" s="24">
        <v>2114016</v>
      </c>
      <c r="C20" s="62"/>
      <c r="D20" s="62">
        <f t="shared" si="0"/>
        <v>0</v>
      </c>
    </row>
    <row r="21" spans="1:4" ht="18.75" customHeight="1" x14ac:dyDescent="0.2">
      <c r="A21" s="24">
        <v>2114017</v>
      </c>
      <c r="C21" s="62"/>
      <c r="D21" s="62">
        <f t="shared" si="0"/>
        <v>0</v>
      </c>
    </row>
    <row r="22" spans="1:4" ht="18.75" customHeight="1" x14ac:dyDescent="0.2">
      <c r="A22" s="24">
        <v>2114018</v>
      </c>
      <c r="D22" s="62">
        <f t="shared" si="0"/>
        <v>0</v>
      </c>
    </row>
    <row r="23" spans="1:4" ht="18.75" customHeight="1" x14ac:dyDescent="0.2">
      <c r="A23" s="24">
        <v>2114019</v>
      </c>
      <c r="D23" s="62">
        <f t="shared" si="0"/>
        <v>0</v>
      </c>
    </row>
    <row r="24" spans="1:4" ht="18.75" customHeight="1" x14ac:dyDescent="0.2">
      <c r="A24" s="24">
        <v>2114020</v>
      </c>
      <c r="D24" s="62">
        <f t="shared" si="0"/>
        <v>0</v>
      </c>
    </row>
    <row r="25" spans="1:4" ht="18.75" customHeight="1" x14ac:dyDescent="0.2">
      <c r="A25" s="24">
        <v>2114021</v>
      </c>
      <c r="D25" s="62">
        <f t="shared" si="0"/>
        <v>0</v>
      </c>
    </row>
    <row r="26" spans="1:4" ht="18.75" customHeight="1" x14ac:dyDescent="0.2">
      <c r="A26" s="24">
        <v>2114022</v>
      </c>
      <c r="D26" s="62">
        <f t="shared" si="0"/>
        <v>0</v>
      </c>
    </row>
    <row r="27" spans="1:4" ht="18.75" customHeight="1" x14ac:dyDescent="0.2">
      <c r="A27" s="24">
        <v>2114023</v>
      </c>
      <c r="D27" s="62">
        <f t="shared" si="0"/>
        <v>0</v>
      </c>
    </row>
    <row r="28" spans="1:4" ht="18.75" customHeight="1" x14ac:dyDescent="0.2">
      <c r="A28" s="24">
        <v>2114024</v>
      </c>
      <c r="D28" s="62">
        <f t="shared" si="0"/>
        <v>0</v>
      </c>
    </row>
    <row r="29" spans="1:4" ht="18.75" customHeight="1" x14ac:dyDescent="0.2">
      <c r="A29" s="24">
        <v>2114025</v>
      </c>
      <c r="D29" s="62">
        <f t="shared" si="0"/>
        <v>0</v>
      </c>
    </row>
    <row r="30" spans="1:4" ht="18.75" customHeight="1" x14ac:dyDescent="0.2">
      <c r="A30" s="24">
        <v>2114026</v>
      </c>
      <c r="D30" s="62">
        <f t="shared" si="0"/>
        <v>0</v>
      </c>
    </row>
    <row r="31" spans="1:4" ht="18.75" customHeight="1" x14ac:dyDescent="0.2">
      <c r="A31" s="24">
        <v>2114027</v>
      </c>
      <c r="D31" s="62">
        <f t="shared" si="0"/>
        <v>0</v>
      </c>
    </row>
    <row r="32" spans="1:4" ht="18.75" customHeight="1" x14ac:dyDescent="0.2">
      <c r="A32" s="24">
        <v>2114028</v>
      </c>
      <c r="D32" s="62">
        <f t="shared" si="0"/>
        <v>0</v>
      </c>
    </row>
    <row r="33" spans="1:4" ht="18.75" customHeight="1" x14ac:dyDescent="0.2">
      <c r="A33" s="24">
        <v>2114029</v>
      </c>
      <c r="D33" s="62">
        <f t="shared" si="0"/>
        <v>0</v>
      </c>
    </row>
    <row r="34" spans="1:4" ht="18.75" customHeight="1" x14ac:dyDescent="0.2">
      <c r="A34" s="24">
        <v>2114030</v>
      </c>
      <c r="D34" s="62">
        <f t="shared" si="0"/>
        <v>0</v>
      </c>
    </row>
  </sheetData>
  <mergeCells count="1">
    <mergeCell ref="A1:B1"/>
  </mergeCells>
  <printOptions gridLines="1" gridLinesSet="0"/>
  <pageMargins left="0.25" right="0.25" top="1" bottom="1" header="0.5" footer="0.5"/>
  <pageSetup orientation="portrait" horizontalDpi="200" verticalDpi="200" r:id="rId1"/>
  <headerFooter alignWithMargins="0">
    <oddHeader>&amp;A</oddHeader>
    <oddFooter>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BreakPreview" zoomScale="60" zoomScaleNormal="75" workbookViewId="0">
      <selection sqref="A1:B1"/>
    </sheetView>
  </sheetViews>
  <sheetFormatPr defaultRowHeight="18" customHeight="1" x14ac:dyDescent="0.2"/>
  <cols>
    <col min="1" max="1" width="10.28515625" style="21" bestFit="1" customWidth="1"/>
    <col min="2" max="2" width="29" style="24" bestFit="1" customWidth="1"/>
    <col min="3" max="3" width="11.85546875" style="25" bestFit="1" customWidth="1"/>
    <col min="4" max="4" width="9" style="25" bestFit="1" customWidth="1"/>
    <col min="5" max="5" width="14" style="29" bestFit="1" customWidth="1"/>
    <col min="6" max="6" width="9.42578125" style="30" bestFit="1" customWidth="1"/>
    <col min="7" max="7" width="7.7109375" style="21" bestFit="1" customWidth="1"/>
    <col min="8" max="16384" width="9.140625" style="24"/>
  </cols>
  <sheetData>
    <row r="1" spans="1:7" ht="18" customHeight="1" x14ac:dyDescent="0.25">
      <c r="A1" s="217" t="s">
        <v>249</v>
      </c>
      <c r="B1" s="218"/>
    </row>
    <row r="2" spans="1:7" ht="18" customHeight="1" x14ac:dyDescent="0.2">
      <c r="A2" s="21" t="s">
        <v>3</v>
      </c>
      <c r="B2" s="21" t="s">
        <v>4</v>
      </c>
      <c r="C2" s="22" t="s">
        <v>11</v>
      </c>
      <c r="D2" s="22" t="s">
        <v>18</v>
      </c>
      <c r="E2" s="27" t="s">
        <v>8</v>
      </c>
      <c r="F2" s="23" t="s">
        <v>173</v>
      </c>
      <c r="G2" s="21" t="s">
        <v>9</v>
      </c>
    </row>
    <row r="3" spans="1:7" ht="18" customHeight="1" x14ac:dyDescent="0.2">
      <c r="A3" s="21" t="s">
        <v>10</v>
      </c>
      <c r="B3" s="21"/>
      <c r="C3" s="22" t="s">
        <v>12</v>
      </c>
      <c r="D3" s="22" t="s">
        <v>11</v>
      </c>
      <c r="E3" s="27"/>
      <c r="F3" s="23" t="s">
        <v>125</v>
      </c>
    </row>
    <row r="4" spans="1:7" ht="18" customHeight="1" x14ac:dyDescent="0.2">
      <c r="A4" s="21" t="s">
        <v>13</v>
      </c>
      <c r="E4" s="29">
        <v>7000</v>
      </c>
    </row>
    <row r="5" spans="1:7" ht="18" customHeight="1" x14ac:dyDescent="0.2">
      <c r="A5" s="21">
        <v>2115001</v>
      </c>
      <c r="B5" s="24" t="s">
        <v>67</v>
      </c>
      <c r="E5" s="29">
        <f>+E4-D5</f>
        <v>7000</v>
      </c>
    </row>
    <row r="6" spans="1:7" ht="18" customHeight="1" x14ac:dyDescent="0.2">
      <c r="A6" s="21">
        <v>2115002</v>
      </c>
      <c r="B6" s="24" t="s">
        <v>68</v>
      </c>
      <c r="E6" s="29">
        <f t="shared" ref="E6:E32" si="0">+E5-D6</f>
        <v>7000</v>
      </c>
    </row>
    <row r="7" spans="1:7" ht="18" customHeight="1" x14ac:dyDescent="0.2">
      <c r="A7" s="21">
        <v>2115003</v>
      </c>
      <c r="B7" s="24" t="s">
        <v>69</v>
      </c>
      <c r="E7" s="29">
        <f t="shared" si="0"/>
        <v>7000</v>
      </c>
    </row>
    <row r="8" spans="1:7" ht="18" customHeight="1" x14ac:dyDescent="0.2">
      <c r="A8" s="21">
        <v>2115004</v>
      </c>
      <c r="B8" s="24" t="s">
        <v>70</v>
      </c>
      <c r="E8" s="29">
        <f t="shared" si="0"/>
        <v>7000</v>
      </c>
    </row>
    <row r="9" spans="1:7" ht="18" customHeight="1" x14ac:dyDescent="0.2">
      <c r="A9" s="21">
        <v>2115005</v>
      </c>
      <c r="B9" s="24" t="s">
        <v>71</v>
      </c>
      <c r="E9" s="29">
        <f t="shared" si="0"/>
        <v>7000</v>
      </c>
    </row>
    <row r="10" spans="1:7" ht="18" customHeight="1" x14ac:dyDescent="0.2">
      <c r="A10" s="21">
        <v>2115006</v>
      </c>
      <c r="B10" s="24" t="s">
        <v>72</v>
      </c>
      <c r="E10" s="29">
        <f t="shared" si="0"/>
        <v>7000</v>
      </c>
    </row>
    <row r="11" spans="1:7" ht="18" customHeight="1" x14ac:dyDescent="0.2">
      <c r="A11" s="21">
        <v>2115007</v>
      </c>
      <c r="B11" s="24" t="s">
        <v>73</v>
      </c>
      <c r="E11" s="29">
        <f t="shared" si="0"/>
        <v>7000</v>
      </c>
    </row>
    <row r="12" spans="1:7" ht="18" customHeight="1" x14ac:dyDescent="0.2">
      <c r="A12" s="21">
        <v>2115008</v>
      </c>
      <c r="B12" s="24" t="s">
        <v>74</v>
      </c>
      <c r="E12" s="29">
        <f t="shared" si="0"/>
        <v>7000</v>
      </c>
    </row>
    <row r="13" spans="1:7" ht="18" customHeight="1" x14ac:dyDescent="0.2">
      <c r="A13" s="21">
        <v>2115009</v>
      </c>
      <c r="B13" s="24" t="s">
        <v>75</v>
      </c>
      <c r="E13" s="29">
        <f t="shared" si="0"/>
        <v>7000</v>
      </c>
    </row>
    <row r="14" spans="1:7" ht="18" customHeight="1" x14ac:dyDescent="0.2">
      <c r="A14" s="21">
        <v>2115010</v>
      </c>
      <c r="B14" s="24" t="s">
        <v>76</v>
      </c>
      <c r="E14" s="29">
        <f t="shared" si="0"/>
        <v>7000</v>
      </c>
    </row>
    <row r="15" spans="1:7" ht="18" customHeight="1" x14ac:dyDescent="0.2">
      <c r="A15" s="21">
        <v>2115011</v>
      </c>
      <c r="B15" s="24" t="s">
        <v>77</v>
      </c>
      <c r="E15" s="29">
        <f t="shared" si="0"/>
        <v>7000</v>
      </c>
    </row>
    <row r="16" spans="1:7" ht="18" customHeight="1" x14ac:dyDescent="0.2">
      <c r="A16" s="21">
        <v>2115012</v>
      </c>
      <c r="B16" s="24" t="s">
        <v>78</v>
      </c>
      <c r="E16" s="29">
        <f t="shared" si="0"/>
        <v>7000</v>
      </c>
    </row>
    <row r="17" spans="1:5" ht="18" customHeight="1" x14ac:dyDescent="0.2">
      <c r="A17" s="21">
        <v>2115013</v>
      </c>
      <c r="E17" s="29">
        <f t="shared" si="0"/>
        <v>7000</v>
      </c>
    </row>
    <row r="18" spans="1:5" ht="18" customHeight="1" x14ac:dyDescent="0.2">
      <c r="A18" s="21">
        <v>2115014</v>
      </c>
      <c r="E18" s="29">
        <f t="shared" si="0"/>
        <v>7000</v>
      </c>
    </row>
    <row r="19" spans="1:5" ht="18" customHeight="1" x14ac:dyDescent="0.2">
      <c r="A19" s="21">
        <v>2115015</v>
      </c>
      <c r="E19" s="29">
        <f t="shared" si="0"/>
        <v>7000</v>
      </c>
    </row>
    <row r="20" spans="1:5" ht="18" customHeight="1" x14ac:dyDescent="0.2">
      <c r="A20" s="21">
        <v>2115016</v>
      </c>
      <c r="E20" s="29">
        <f t="shared" si="0"/>
        <v>7000</v>
      </c>
    </row>
    <row r="21" spans="1:5" ht="18" customHeight="1" x14ac:dyDescent="0.2">
      <c r="A21" s="21">
        <v>2115017</v>
      </c>
      <c r="E21" s="29">
        <f t="shared" si="0"/>
        <v>7000</v>
      </c>
    </row>
    <row r="22" spans="1:5" ht="18" customHeight="1" x14ac:dyDescent="0.2">
      <c r="A22" s="21">
        <v>2115018</v>
      </c>
      <c r="E22" s="29">
        <f t="shared" si="0"/>
        <v>7000</v>
      </c>
    </row>
    <row r="23" spans="1:5" ht="18" customHeight="1" x14ac:dyDescent="0.2">
      <c r="A23" s="21">
        <v>2115019</v>
      </c>
      <c r="E23" s="29">
        <f t="shared" si="0"/>
        <v>7000</v>
      </c>
    </row>
    <row r="24" spans="1:5" ht="18" customHeight="1" x14ac:dyDescent="0.2">
      <c r="A24" s="21">
        <v>2115020</v>
      </c>
      <c r="E24" s="29">
        <f t="shared" si="0"/>
        <v>7000</v>
      </c>
    </row>
    <row r="25" spans="1:5" ht="18" customHeight="1" x14ac:dyDescent="0.2">
      <c r="A25" s="21">
        <v>2115021</v>
      </c>
      <c r="E25" s="29">
        <f t="shared" si="0"/>
        <v>7000</v>
      </c>
    </row>
    <row r="26" spans="1:5" ht="18" customHeight="1" x14ac:dyDescent="0.2">
      <c r="A26" s="21">
        <v>2115022</v>
      </c>
      <c r="E26" s="29">
        <f t="shared" si="0"/>
        <v>7000</v>
      </c>
    </row>
    <row r="27" spans="1:5" ht="18" customHeight="1" x14ac:dyDescent="0.2">
      <c r="A27" s="21">
        <v>2115023</v>
      </c>
      <c r="E27" s="29">
        <f t="shared" si="0"/>
        <v>7000</v>
      </c>
    </row>
    <row r="28" spans="1:5" ht="18" customHeight="1" x14ac:dyDescent="0.2">
      <c r="A28" s="21">
        <v>2115024</v>
      </c>
      <c r="E28" s="29">
        <f t="shared" si="0"/>
        <v>7000</v>
      </c>
    </row>
    <row r="29" spans="1:5" ht="18" customHeight="1" x14ac:dyDescent="0.2">
      <c r="A29" s="21">
        <v>2115025</v>
      </c>
      <c r="E29" s="29">
        <f t="shared" si="0"/>
        <v>7000</v>
      </c>
    </row>
    <row r="30" spans="1:5" ht="18" customHeight="1" x14ac:dyDescent="0.2">
      <c r="A30" s="21">
        <v>2115026</v>
      </c>
      <c r="E30" s="29">
        <f t="shared" si="0"/>
        <v>7000</v>
      </c>
    </row>
    <row r="31" spans="1:5" ht="18" customHeight="1" x14ac:dyDescent="0.2">
      <c r="A31" s="21">
        <v>2115027</v>
      </c>
      <c r="E31" s="29">
        <f t="shared" si="0"/>
        <v>7000</v>
      </c>
    </row>
    <row r="32" spans="1:5" ht="18" customHeight="1" x14ac:dyDescent="0.2">
      <c r="A32" s="21">
        <v>2115028</v>
      </c>
      <c r="E32" s="29">
        <f t="shared" si="0"/>
        <v>7000</v>
      </c>
    </row>
    <row r="35" spans="7:7" ht="18" customHeight="1" x14ac:dyDescent="0.2">
      <c r="G35" s="21" t="s">
        <v>121</v>
      </c>
    </row>
  </sheetData>
  <mergeCells count="1">
    <mergeCell ref="A1:B1"/>
  </mergeCells>
  <printOptions gridLines="1" gridLinesSet="0"/>
  <pageMargins left="0.25" right="0.25" top="1" bottom="1" header="0.5" footer="0.5"/>
  <pageSetup scale="110" orientation="portrait" horizontalDpi="300" verticalDpi="300" r:id="rId1"/>
  <headerFooter alignWithMargins="0">
    <oddHeader>&amp;C15 Fire Training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zoomScale="75" zoomScaleNormal="75" workbookViewId="0">
      <selection sqref="A1:B1"/>
    </sheetView>
  </sheetViews>
  <sheetFormatPr defaultRowHeight="21" customHeight="1" x14ac:dyDescent="0.3"/>
  <cols>
    <col min="1" max="1" width="9.140625" style="158" customWidth="1"/>
    <col min="2" max="2" width="46.85546875" style="158" bestFit="1" customWidth="1"/>
    <col min="3" max="3" width="0.140625" style="171" hidden="1" customWidth="1"/>
    <col min="4" max="4" width="17.140625" style="174" customWidth="1"/>
    <col min="5" max="5" width="16.42578125" style="174" customWidth="1"/>
    <col min="6" max="6" width="15.5703125" style="174" customWidth="1"/>
    <col min="7" max="16384" width="9.140625" style="158"/>
  </cols>
  <sheetData>
    <row r="1" spans="1:10" ht="21" customHeight="1" x14ac:dyDescent="0.3">
      <c r="A1" s="198" t="s">
        <v>488</v>
      </c>
      <c r="B1" s="199"/>
      <c r="C1" s="157" t="s">
        <v>1</v>
      </c>
      <c r="D1" s="162" t="s">
        <v>2</v>
      </c>
      <c r="E1" s="140"/>
      <c r="F1" s="140"/>
      <c r="J1" s="159">
        <v>36319</v>
      </c>
    </row>
    <row r="2" spans="1:10" s="163" customFormat="1" ht="21" customHeight="1" x14ac:dyDescent="0.3">
      <c r="A2" s="160" t="s">
        <v>3</v>
      </c>
      <c r="B2" s="160" t="s">
        <v>4</v>
      </c>
      <c r="C2" s="161"/>
      <c r="D2" s="162" t="s">
        <v>5</v>
      </c>
      <c r="E2" s="162" t="s">
        <v>489</v>
      </c>
      <c r="F2" s="162" t="s">
        <v>8</v>
      </c>
    </row>
    <row r="3" spans="1:10" s="163" customFormat="1" ht="21" customHeight="1" x14ac:dyDescent="0.3">
      <c r="A3" s="160" t="s">
        <v>10</v>
      </c>
      <c r="B3" s="164" t="s">
        <v>329</v>
      </c>
      <c r="C3" s="161"/>
      <c r="D3" s="162" t="s">
        <v>11</v>
      </c>
      <c r="E3" s="162" t="s">
        <v>12</v>
      </c>
      <c r="F3" s="162"/>
    </row>
    <row r="4" spans="1:10" ht="21" customHeight="1" x14ac:dyDescent="0.3">
      <c r="A4" s="139"/>
      <c r="B4" s="136"/>
      <c r="C4" s="157"/>
      <c r="D4" s="140"/>
      <c r="E4" s="140"/>
      <c r="F4" s="140"/>
    </row>
    <row r="5" spans="1:10" ht="21" customHeight="1" x14ac:dyDescent="0.3">
      <c r="A5" s="139"/>
      <c r="B5" s="136" t="s">
        <v>341</v>
      </c>
      <c r="C5" s="157"/>
      <c r="D5" s="172">
        <v>2500</v>
      </c>
      <c r="E5" s="145">
        <v>500</v>
      </c>
      <c r="F5" s="145">
        <v>2500</v>
      </c>
    </row>
    <row r="6" spans="1:10" ht="21" customHeight="1" x14ac:dyDescent="0.3">
      <c r="A6" s="139"/>
      <c r="B6" s="136" t="s">
        <v>342</v>
      </c>
      <c r="C6" s="157"/>
      <c r="D6" s="172">
        <v>2500</v>
      </c>
      <c r="E6" s="145">
        <v>500</v>
      </c>
      <c r="F6" s="145">
        <f t="shared" ref="F6:F23" si="0">+F5+D6</f>
        <v>5000</v>
      </c>
    </row>
    <row r="7" spans="1:10" ht="21" customHeight="1" x14ac:dyDescent="0.3">
      <c r="A7" s="139"/>
      <c r="B7" s="136" t="s">
        <v>344</v>
      </c>
      <c r="C7" s="157"/>
      <c r="D7" s="172">
        <v>625</v>
      </c>
      <c r="E7" s="145">
        <v>125</v>
      </c>
      <c r="F7" s="145">
        <f t="shared" si="0"/>
        <v>5625</v>
      </c>
    </row>
    <row r="8" spans="1:10" ht="21" customHeight="1" x14ac:dyDescent="0.3">
      <c r="A8" s="139"/>
      <c r="B8" s="136" t="s">
        <v>350</v>
      </c>
      <c r="C8" s="157"/>
      <c r="D8" s="172">
        <v>250</v>
      </c>
      <c r="E8" s="145"/>
      <c r="F8" s="145">
        <f t="shared" si="0"/>
        <v>5875</v>
      </c>
    </row>
    <row r="9" spans="1:10" ht="21" customHeight="1" x14ac:dyDescent="0.3">
      <c r="A9" s="139"/>
      <c r="B9" s="136" t="s">
        <v>345</v>
      </c>
      <c r="C9" s="157"/>
      <c r="D9" s="172">
        <v>625</v>
      </c>
      <c r="E9" s="145">
        <v>125</v>
      </c>
      <c r="F9" s="145">
        <f t="shared" si="0"/>
        <v>6500</v>
      </c>
    </row>
    <row r="10" spans="1:10" ht="21" customHeight="1" x14ac:dyDescent="0.3">
      <c r="A10" s="139"/>
      <c r="B10" s="141" t="s">
        <v>343</v>
      </c>
      <c r="C10" s="141"/>
      <c r="D10" s="172">
        <v>900</v>
      </c>
      <c r="E10" s="145">
        <v>450</v>
      </c>
      <c r="F10" s="145">
        <f t="shared" si="0"/>
        <v>7400</v>
      </c>
    </row>
    <row r="11" spans="1:10" ht="21" customHeight="1" x14ac:dyDescent="0.3">
      <c r="A11" s="139"/>
      <c r="B11" s="165" t="s">
        <v>50</v>
      </c>
      <c r="C11" s="141"/>
      <c r="D11" s="172">
        <v>1000</v>
      </c>
      <c r="E11" s="145"/>
      <c r="F11" s="145">
        <f t="shared" si="0"/>
        <v>8400</v>
      </c>
    </row>
    <row r="12" spans="1:10" ht="21" customHeight="1" x14ac:dyDescent="0.3">
      <c r="A12" s="139"/>
      <c r="B12" s="136" t="s">
        <v>89</v>
      </c>
      <c r="C12" s="157"/>
      <c r="D12" s="172">
        <v>3250</v>
      </c>
      <c r="E12" s="145">
        <v>650</v>
      </c>
      <c r="F12" s="145">
        <f t="shared" si="0"/>
        <v>11650</v>
      </c>
    </row>
    <row r="13" spans="1:10" ht="21" customHeight="1" x14ac:dyDescent="0.3">
      <c r="A13" s="139"/>
      <c r="B13" s="136" t="s">
        <v>340</v>
      </c>
      <c r="C13" s="157"/>
      <c r="D13" s="172">
        <v>2000</v>
      </c>
      <c r="E13" s="145">
        <v>1000</v>
      </c>
      <c r="F13" s="145">
        <f t="shared" si="0"/>
        <v>13650</v>
      </c>
    </row>
    <row r="14" spans="1:10" ht="21" customHeight="1" x14ac:dyDescent="0.3">
      <c r="A14" s="139"/>
      <c r="B14" s="136" t="s">
        <v>346</v>
      </c>
      <c r="C14" s="157"/>
      <c r="D14" s="172">
        <v>350</v>
      </c>
      <c r="E14" s="145">
        <v>35</v>
      </c>
      <c r="F14" s="145">
        <f t="shared" si="0"/>
        <v>14000</v>
      </c>
    </row>
    <row r="15" spans="1:10" ht="21" customHeight="1" x14ac:dyDescent="0.3">
      <c r="A15" s="139"/>
      <c r="B15" s="136" t="s">
        <v>347</v>
      </c>
      <c r="C15" s="157"/>
      <c r="D15" s="172">
        <v>150</v>
      </c>
      <c r="E15" s="145">
        <v>15</v>
      </c>
      <c r="F15" s="145">
        <f t="shared" si="0"/>
        <v>14150</v>
      </c>
    </row>
    <row r="16" spans="1:10" ht="21" customHeight="1" x14ac:dyDescent="0.3">
      <c r="A16" s="139"/>
      <c r="B16" s="136" t="s">
        <v>349</v>
      </c>
      <c r="C16" s="157"/>
      <c r="D16" s="172">
        <v>6600</v>
      </c>
      <c r="E16" s="145">
        <v>2200</v>
      </c>
      <c r="F16" s="145">
        <f t="shared" si="0"/>
        <v>20750</v>
      </c>
    </row>
    <row r="17" spans="1:6" ht="21" customHeight="1" x14ac:dyDescent="0.3">
      <c r="A17" s="139"/>
      <c r="B17" s="136" t="s">
        <v>354</v>
      </c>
      <c r="C17" s="157"/>
      <c r="D17" s="172">
        <v>1875</v>
      </c>
      <c r="E17" s="145">
        <v>25</v>
      </c>
      <c r="F17" s="145">
        <f t="shared" si="0"/>
        <v>22625</v>
      </c>
    </row>
    <row r="18" spans="1:6" ht="21" customHeight="1" x14ac:dyDescent="0.3">
      <c r="A18" s="139"/>
      <c r="B18" s="136" t="s">
        <v>355</v>
      </c>
      <c r="C18" s="157"/>
      <c r="D18" s="172">
        <v>1300</v>
      </c>
      <c r="E18" s="145">
        <v>130</v>
      </c>
      <c r="F18" s="145">
        <f t="shared" si="0"/>
        <v>23925</v>
      </c>
    </row>
    <row r="19" spans="1:6" ht="21" customHeight="1" x14ac:dyDescent="0.3">
      <c r="A19" s="139"/>
      <c r="B19" s="136" t="s">
        <v>356</v>
      </c>
      <c r="C19" s="157"/>
      <c r="D19" s="172">
        <v>400</v>
      </c>
      <c r="E19" s="145">
        <v>40</v>
      </c>
      <c r="F19" s="145">
        <f t="shared" si="0"/>
        <v>24325</v>
      </c>
    </row>
    <row r="20" spans="1:6" ht="21" customHeight="1" x14ac:dyDescent="0.3">
      <c r="A20" s="139"/>
      <c r="B20" s="136" t="s">
        <v>358</v>
      </c>
      <c r="C20" s="157"/>
      <c r="D20" s="172">
        <v>5100</v>
      </c>
      <c r="E20" s="145">
        <v>300</v>
      </c>
      <c r="F20" s="145">
        <f t="shared" si="0"/>
        <v>29425</v>
      </c>
    </row>
    <row r="21" spans="1:6" ht="21" customHeight="1" x14ac:dyDescent="0.3">
      <c r="A21" s="139"/>
      <c r="B21" s="136" t="s">
        <v>359</v>
      </c>
      <c r="C21" s="157"/>
      <c r="D21" s="172">
        <v>4828</v>
      </c>
      <c r="E21" s="145">
        <v>284</v>
      </c>
      <c r="F21" s="145">
        <f t="shared" si="0"/>
        <v>34253</v>
      </c>
    </row>
    <row r="22" spans="1:6" ht="21" customHeight="1" x14ac:dyDescent="0.3">
      <c r="A22" s="139"/>
      <c r="B22" s="136" t="s">
        <v>360</v>
      </c>
      <c r="C22" s="157"/>
      <c r="D22" s="172">
        <v>300</v>
      </c>
      <c r="E22" s="145"/>
      <c r="F22" s="145">
        <f t="shared" si="0"/>
        <v>34553</v>
      </c>
    </row>
    <row r="23" spans="1:6" ht="21" customHeight="1" x14ac:dyDescent="0.3">
      <c r="A23" s="139"/>
      <c r="B23" s="136" t="s">
        <v>397</v>
      </c>
      <c r="C23" s="157"/>
      <c r="D23" s="172">
        <v>300</v>
      </c>
      <c r="E23" s="145"/>
      <c r="F23" s="145">
        <f t="shared" si="0"/>
        <v>34853</v>
      </c>
    </row>
    <row r="24" spans="1:6" ht="21" customHeight="1" x14ac:dyDescent="0.3">
      <c r="A24" s="139"/>
      <c r="B24" s="160"/>
      <c r="C24" s="157"/>
      <c r="D24" s="172"/>
      <c r="E24" s="145"/>
      <c r="F24" s="145"/>
    </row>
    <row r="25" spans="1:6" ht="21" customHeight="1" x14ac:dyDescent="0.3">
      <c r="A25" s="139"/>
      <c r="B25" s="166" t="s">
        <v>428</v>
      </c>
      <c r="C25" s="167"/>
      <c r="D25" s="173">
        <f>SUM(D5:D24)</f>
        <v>34853</v>
      </c>
      <c r="E25" s="145"/>
      <c r="F25" s="145"/>
    </row>
    <row r="26" spans="1:6" ht="21" customHeight="1" x14ac:dyDescent="0.3">
      <c r="A26" s="139"/>
      <c r="B26" s="136"/>
      <c r="C26" s="168"/>
      <c r="D26" s="140"/>
      <c r="E26" s="140"/>
      <c r="F26" s="140"/>
    </row>
    <row r="27" spans="1:6" ht="21" customHeight="1" x14ac:dyDescent="0.3">
      <c r="A27" s="160"/>
      <c r="B27" s="160" t="s">
        <v>4</v>
      </c>
      <c r="C27" s="161"/>
      <c r="D27" s="162" t="s">
        <v>5</v>
      </c>
      <c r="E27" s="162" t="s">
        <v>489</v>
      </c>
      <c r="F27" s="162" t="s">
        <v>8</v>
      </c>
    </row>
    <row r="28" spans="1:6" ht="21" customHeight="1" x14ac:dyDescent="0.3">
      <c r="A28" s="160"/>
      <c r="B28" s="160" t="s">
        <v>14</v>
      </c>
      <c r="C28" s="161"/>
      <c r="D28" s="162" t="s">
        <v>11</v>
      </c>
      <c r="E28" s="162" t="s">
        <v>12</v>
      </c>
      <c r="F28" s="162"/>
    </row>
    <row r="29" spans="1:6" ht="21" customHeight="1" x14ac:dyDescent="0.3">
      <c r="A29" s="139"/>
      <c r="B29" s="165" t="s">
        <v>348</v>
      </c>
      <c r="C29" s="168"/>
      <c r="D29" s="145">
        <v>150</v>
      </c>
      <c r="E29" s="145">
        <v>15</v>
      </c>
      <c r="F29" s="145">
        <f>+F23+D29</f>
        <v>35003</v>
      </c>
    </row>
    <row r="30" spans="1:6" ht="21" customHeight="1" x14ac:dyDescent="0.3">
      <c r="A30" s="139"/>
      <c r="B30" s="136" t="s">
        <v>66</v>
      </c>
      <c r="C30" s="168"/>
      <c r="D30" s="145">
        <v>600</v>
      </c>
      <c r="E30" s="145">
        <v>600</v>
      </c>
      <c r="F30" s="145">
        <f t="shared" ref="F30:F40" si="1">+F29+D30</f>
        <v>35603</v>
      </c>
    </row>
    <row r="31" spans="1:6" ht="21" customHeight="1" x14ac:dyDescent="0.3">
      <c r="A31" s="139"/>
      <c r="B31" s="136" t="s">
        <v>341</v>
      </c>
      <c r="C31" s="157"/>
      <c r="D31" s="145">
        <v>2500</v>
      </c>
      <c r="E31" s="145">
        <v>500</v>
      </c>
      <c r="F31" s="145">
        <f t="shared" si="1"/>
        <v>38103</v>
      </c>
    </row>
    <row r="32" spans="1:6" ht="21" customHeight="1" x14ac:dyDescent="0.3">
      <c r="A32" s="139"/>
      <c r="B32" s="136" t="s">
        <v>342</v>
      </c>
      <c r="C32" s="157"/>
      <c r="D32" s="145">
        <v>2500</v>
      </c>
      <c r="E32" s="145">
        <v>500</v>
      </c>
      <c r="F32" s="145">
        <f t="shared" si="1"/>
        <v>40603</v>
      </c>
    </row>
    <row r="33" spans="1:6" ht="21" customHeight="1" x14ac:dyDescent="0.3">
      <c r="A33" s="139"/>
      <c r="B33" s="136" t="s">
        <v>344</v>
      </c>
      <c r="C33" s="157"/>
      <c r="D33" s="145">
        <v>625</v>
      </c>
      <c r="E33" s="145">
        <v>125</v>
      </c>
      <c r="F33" s="145">
        <f t="shared" si="1"/>
        <v>41228</v>
      </c>
    </row>
    <row r="34" spans="1:6" ht="21" customHeight="1" x14ac:dyDescent="0.3">
      <c r="A34" s="139"/>
      <c r="B34" s="136" t="s">
        <v>345</v>
      </c>
      <c r="C34" s="157"/>
      <c r="D34" s="145">
        <v>625</v>
      </c>
      <c r="E34" s="145">
        <v>125</v>
      </c>
      <c r="F34" s="145">
        <f t="shared" si="1"/>
        <v>41853</v>
      </c>
    </row>
    <row r="35" spans="1:6" ht="21" customHeight="1" x14ac:dyDescent="0.3">
      <c r="A35" s="139"/>
      <c r="B35" s="136" t="s">
        <v>346</v>
      </c>
      <c r="C35" s="168"/>
      <c r="D35" s="145">
        <v>350</v>
      </c>
      <c r="E35" s="145">
        <v>35</v>
      </c>
      <c r="F35" s="145">
        <f t="shared" si="1"/>
        <v>42203</v>
      </c>
    </row>
    <row r="36" spans="1:6" ht="21" customHeight="1" x14ac:dyDescent="0.3">
      <c r="A36" s="139"/>
      <c r="B36" s="136" t="s">
        <v>357</v>
      </c>
      <c r="C36" s="168"/>
      <c r="D36" s="145">
        <v>250</v>
      </c>
      <c r="E36" s="145"/>
      <c r="F36" s="145">
        <f t="shared" si="1"/>
        <v>42453</v>
      </c>
    </row>
    <row r="37" spans="1:6" ht="21" customHeight="1" x14ac:dyDescent="0.3">
      <c r="A37" s="139"/>
      <c r="B37" s="136" t="s">
        <v>361</v>
      </c>
      <c r="C37" s="168"/>
      <c r="D37" s="145">
        <v>4880</v>
      </c>
      <c r="E37" s="145"/>
      <c r="F37" s="145">
        <f t="shared" si="1"/>
        <v>47333</v>
      </c>
    </row>
    <row r="38" spans="1:6" ht="21" customHeight="1" x14ac:dyDescent="0.3">
      <c r="A38" s="139"/>
      <c r="B38" s="136" t="s">
        <v>398</v>
      </c>
      <c r="C38" s="168"/>
      <c r="D38" s="145">
        <v>1600</v>
      </c>
      <c r="E38" s="145">
        <v>800</v>
      </c>
      <c r="F38" s="145">
        <f t="shared" si="1"/>
        <v>48933</v>
      </c>
    </row>
    <row r="39" spans="1:6" ht="21" customHeight="1" x14ac:dyDescent="0.3">
      <c r="A39" s="139"/>
      <c r="B39" s="136" t="s">
        <v>399</v>
      </c>
      <c r="C39" s="168"/>
      <c r="D39" s="145">
        <v>1200</v>
      </c>
      <c r="E39" s="145">
        <v>600</v>
      </c>
      <c r="F39" s="145">
        <f t="shared" si="1"/>
        <v>50133</v>
      </c>
    </row>
    <row r="40" spans="1:6" ht="21" customHeight="1" x14ac:dyDescent="0.3">
      <c r="A40" s="139"/>
      <c r="B40" s="136" t="s">
        <v>400</v>
      </c>
      <c r="C40" s="168"/>
      <c r="D40" s="145">
        <v>2000</v>
      </c>
      <c r="E40" s="145">
        <v>200</v>
      </c>
      <c r="F40" s="145">
        <f t="shared" si="1"/>
        <v>52133</v>
      </c>
    </row>
    <row r="41" spans="1:6" ht="21" customHeight="1" x14ac:dyDescent="0.3">
      <c r="A41" s="139"/>
      <c r="B41" s="136"/>
      <c r="C41" s="168"/>
      <c r="D41" s="145"/>
      <c r="E41" s="145"/>
      <c r="F41" s="140"/>
    </row>
    <row r="42" spans="1:6" ht="21" customHeight="1" x14ac:dyDescent="0.3">
      <c r="A42" s="139"/>
      <c r="B42" s="169" t="s">
        <v>352</v>
      </c>
      <c r="C42" s="168"/>
      <c r="D42" s="170">
        <f>SUM(D29:D41)</f>
        <v>17280</v>
      </c>
      <c r="E42" s="145"/>
      <c r="F42" s="140"/>
    </row>
    <row r="43" spans="1:6" ht="21" customHeight="1" x14ac:dyDescent="0.3">
      <c r="A43" s="139"/>
      <c r="B43" s="160" t="s">
        <v>15</v>
      </c>
      <c r="C43" s="168"/>
      <c r="D43" s="162" t="s">
        <v>11</v>
      </c>
      <c r="E43" s="162" t="s">
        <v>12</v>
      </c>
      <c r="F43" s="162"/>
    </row>
    <row r="44" spans="1:6" ht="21" customHeight="1" x14ac:dyDescent="0.3">
      <c r="A44" s="139"/>
      <c r="B44" s="136"/>
      <c r="C44" s="168"/>
      <c r="D44" s="162"/>
      <c r="E44" s="162"/>
      <c r="F44" s="162"/>
    </row>
    <row r="45" spans="1:6" ht="21" customHeight="1" x14ac:dyDescent="0.3">
      <c r="A45" s="139"/>
      <c r="B45" s="165" t="s">
        <v>351</v>
      </c>
      <c r="C45" s="168"/>
      <c r="D45" s="145">
        <v>3250</v>
      </c>
      <c r="E45" s="145">
        <v>650</v>
      </c>
      <c r="F45" s="145">
        <f>+F40+D45</f>
        <v>55383</v>
      </c>
    </row>
    <row r="46" spans="1:6" ht="21" customHeight="1" x14ac:dyDescent="0.3">
      <c r="A46" s="139"/>
      <c r="B46" s="136" t="s">
        <v>341</v>
      </c>
      <c r="C46" s="157"/>
      <c r="D46" s="145">
        <v>2500</v>
      </c>
      <c r="E46" s="145">
        <v>500</v>
      </c>
      <c r="F46" s="145">
        <f t="shared" ref="F46:F52" si="2">+F45+D46</f>
        <v>57883</v>
      </c>
    </row>
    <row r="47" spans="1:6" ht="21" customHeight="1" x14ac:dyDescent="0.3">
      <c r="A47" s="139"/>
      <c r="B47" s="136" t="s">
        <v>342</v>
      </c>
      <c r="C47" s="157"/>
      <c r="D47" s="145">
        <v>2500</v>
      </c>
      <c r="E47" s="145">
        <v>500</v>
      </c>
      <c r="F47" s="145">
        <f t="shared" si="2"/>
        <v>60383</v>
      </c>
    </row>
    <row r="48" spans="1:6" ht="21" customHeight="1" x14ac:dyDescent="0.3">
      <c r="A48" s="139"/>
      <c r="B48" s="136" t="s">
        <v>344</v>
      </c>
      <c r="C48" s="157"/>
      <c r="D48" s="145">
        <v>625</v>
      </c>
      <c r="E48" s="145">
        <v>125</v>
      </c>
      <c r="F48" s="145">
        <f t="shared" si="2"/>
        <v>61008</v>
      </c>
    </row>
    <row r="49" spans="1:6" ht="21" customHeight="1" x14ac:dyDescent="0.3">
      <c r="A49" s="139"/>
      <c r="B49" s="136" t="s">
        <v>345</v>
      </c>
      <c r="C49" s="157"/>
      <c r="D49" s="145">
        <v>625</v>
      </c>
      <c r="E49" s="145">
        <v>125</v>
      </c>
      <c r="F49" s="145">
        <f t="shared" si="2"/>
        <v>61633</v>
      </c>
    </row>
    <row r="50" spans="1:6" ht="21" customHeight="1" x14ac:dyDescent="0.3">
      <c r="A50" s="139"/>
      <c r="B50" s="136" t="s">
        <v>346</v>
      </c>
      <c r="C50" s="168"/>
      <c r="D50" s="145">
        <v>350</v>
      </c>
      <c r="E50" s="145">
        <v>35</v>
      </c>
      <c r="F50" s="145">
        <f t="shared" si="2"/>
        <v>61983</v>
      </c>
    </row>
    <row r="51" spans="1:6" ht="21" customHeight="1" x14ac:dyDescent="0.3">
      <c r="A51" s="139"/>
      <c r="B51" s="136" t="s">
        <v>401</v>
      </c>
      <c r="C51" s="157"/>
      <c r="D51" s="145">
        <v>2625</v>
      </c>
      <c r="E51" s="145">
        <v>525</v>
      </c>
      <c r="F51" s="145">
        <f t="shared" si="2"/>
        <v>64608</v>
      </c>
    </row>
    <row r="52" spans="1:6" ht="21" customHeight="1" x14ac:dyDescent="0.3">
      <c r="A52" s="139"/>
      <c r="B52" s="136" t="s">
        <v>402</v>
      </c>
      <c r="C52" s="157"/>
      <c r="D52" s="145">
        <v>3000</v>
      </c>
      <c r="E52" s="145"/>
      <c r="F52" s="145">
        <f t="shared" si="2"/>
        <v>67608</v>
      </c>
    </row>
    <row r="53" spans="1:6" ht="21" customHeight="1" x14ac:dyDescent="0.3">
      <c r="A53" s="139"/>
      <c r="B53" s="136"/>
      <c r="C53" s="157"/>
      <c r="D53" s="145"/>
      <c r="E53" s="145"/>
      <c r="F53" s="145"/>
    </row>
    <row r="54" spans="1:6" ht="21" customHeight="1" x14ac:dyDescent="0.3">
      <c r="A54" s="139"/>
      <c r="B54" s="166" t="s">
        <v>90</v>
      </c>
      <c r="C54" s="157"/>
      <c r="D54" s="170">
        <f>SUM(D45:D53)</f>
        <v>15475</v>
      </c>
      <c r="E54" s="145"/>
      <c r="F54" s="145"/>
    </row>
    <row r="55" spans="1:6" ht="21" customHeight="1" x14ac:dyDescent="0.3">
      <c r="A55" s="139"/>
      <c r="B55" s="136"/>
      <c r="C55" s="157"/>
      <c r="D55" s="140"/>
      <c r="E55" s="140"/>
      <c r="F55" s="145"/>
    </row>
    <row r="56" spans="1:6" ht="21" customHeight="1" x14ac:dyDescent="0.3">
      <c r="A56" s="139"/>
      <c r="B56" s="166" t="s">
        <v>427</v>
      </c>
      <c r="C56" s="157"/>
      <c r="D56" s="170">
        <f>+D42+D25+D54</f>
        <v>67608</v>
      </c>
      <c r="E56" s="140"/>
      <c r="F56" s="140"/>
    </row>
    <row r="57" spans="1:6" ht="21" customHeight="1" x14ac:dyDescent="0.3">
      <c r="A57" s="139"/>
      <c r="B57" s="166"/>
      <c r="C57" s="157"/>
      <c r="D57" s="162"/>
      <c r="E57" s="140"/>
      <c r="F57" s="140"/>
    </row>
    <row r="58" spans="1:6" ht="21" customHeight="1" x14ac:dyDescent="0.3">
      <c r="A58" s="136"/>
      <c r="B58" s="136"/>
      <c r="C58" s="157"/>
      <c r="D58" s="140"/>
      <c r="E58" s="140"/>
      <c r="F58" s="140"/>
    </row>
    <row r="59" spans="1:6" ht="21" customHeight="1" x14ac:dyDescent="0.3">
      <c r="A59" s="136"/>
      <c r="B59" s="136"/>
      <c r="C59" s="157"/>
      <c r="D59" s="140"/>
      <c r="E59" s="140"/>
      <c r="F59" s="140"/>
    </row>
    <row r="60" spans="1:6" ht="21" customHeight="1" x14ac:dyDescent="0.3">
      <c r="A60" s="136"/>
      <c r="B60" s="136"/>
      <c r="C60" s="157"/>
      <c r="D60" s="140"/>
      <c r="E60" s="140"/>
      <c r="F60" s="140"/>
    </row>
    <row r="61" spans="1:6" ht="21" customHeight="1" x14ac:dyDescent="0.3">
      <c r="A61" s="136"/>
      <c r="B61" s="136"/>
      <c r="C61" s="157"/>
      <c r="D61" s="140"/>
      <c r="E61" s="140"/>
      <c r="F61" s="140"/>
    </row>
    <row r="62" spans="1:6" ht="21" customHeight="1" x14ac:dyDescent="0.3">
      <c r="A62" s="136"/>
      <c r="B62" s="136"/>
      <c r="C62" s="157"/>
      <c r="D62" s="140"/>
      <c r="E62" s="140"/>
      <c r="F62" s="140"/>
    </row>
    <row r="63" spans="1:6" ht="21" customHeight="1" x14ac:dyDescent="0.3">
      <c r="A63" s="136"/>
      <c r="B63" s="136"/>
      <c r="C63" s="157"/>
      <c r="D63" s="140"/>
      <c r="E63" s="140"/>
      <c r="F63" s="140"/>
    </row>
    <row r="64" spans="1:6" ht="21" customHeight="1" x14ac:dyDescent="0.3">
      <c r="A64" s="136"/>
      <c r="B64" s="136"/>
      <c r="C64" s="157"/>
      <c r="D64" s="140"/>
      <c r="E64" s="140"/>
      <c r="F64" s="140"/>
    </row>
  </sheetData>
  <mergeCells count="1">
    <mergeCell ref="A1:B1"/>
  </mergeCells>
  <printOptions gridLines="1" gridLinesSet="0"/>
  <pageMargins left="0.02" right="0" top="1.01" bottom="1" header="0.5" footer="0.5"/>
  <pageSetup paperSize="5" orientation="portrait" horizontalDpi="4294967292" verticalDpi="144" r:id="rId1"/>
  <headerFooter alignWithMargins="0">
    <oddFooter>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BreakPreview" zoomScale="60" zoomScaleNormal="75" workbookViewId="0">
      <selection sqref="A1:B1"/>
    </sheetView>
  </sheetViews>
  <sheetFormatPr defaultRowHeight="18.75" customHeight="1" x14ac:dyDescent="0.2"/>
  <cols>
    <col min="1" max="1" width="10.28515625" style="24" bestFit="1" customWidth="1"/>
    <col min="2" max="2" width="37.7109375" style="24" customWidth="1"/>
    <col min="3" max="3" width="13" style="25" customWidth="1"/>
    <col min="4" max="4" width="14" style="29" bestFit="1" customWidth="1"/>
    <col min="5" max="5" width="9.42578125" style="23" bestFit="1" customWidth="1"/>
    <col min="6" max="6" width="10.5703125" style="21" customWidth="1"/>
    <col min="7" max="16384" width="9.140625" style="24"/>
  </cols>
  <sheetData>
    <row r="1" spans="1:6" ht="18.75" customHeight="1" x14ac:dyDescent="0.25">
      <c r="A1" s="196" t="s">
        <v>250</v>
      </c>
      <c r="B1" s="197"/>
      <c r="C1" s="32"/>
      <c r="D1" s="50"/>
      <c r="E1" s="36"/>
      <c r="F1" s="34"/>
    </row>
    <row r="2" spans="1:6" ht="18.75" customHeight="1" x14ac:dyDescent="0.2">
      <c r="A2" s="34" t="s">
        <v>3</v>
      </c>
      <c r="B2" s="34" t="s">
        <v>4</v>
      </c>
      <c r="C2" s="35" t="s">
        <v>18</v>
      </c>
      <c r="D2" s="47" t="s">
        <v>8</v>
      </c>
      <c r="E2" s="36" t="s">
        <v>173</v>
      </c>
      <c r="F2" s="34" t="s">
        <v>9</v>
      </c>
    </row>
    <row r="3" spans="1:6" ht="18.75" customHeight="1" x14ac:dyDescent="0.2">
      <c r="A3" s="34" t="s">
        <v>10</v>
      </c>
      <c r="B3" s="34"/>
      <c r="C3" s="35" t="s">
        <v>11</v>
      </c>
      <c r="D3" s="47"/>
      <c r="E3" s="36" t="s">
        <v>125</v>
      </c>
      <c r="F3" s="34"/>
    </row>
    <row r="4" spans="1:6" ht="18.75" customHeight="1" x14ac:dyDescent="0.2">
      <c r="A4" s="37" t="s">
        <v>13</v>
      </c>
      <c r="B4" s="37"/>
      <c r="C4" s="32"/>
      <c r="D4" s="50">
        <v>5800</v>
      </c>
      <c r="E4" s="36"/>
      <c r="F4" s="34"/>
    </row>
    <row r="5" spans="1:6" ht="18.75" customHeight="1" x14ac:dyDescent="0.2">
      <c r="A5" s="37">
        <v>2116001</v>
      </c>
      <c r="B5" s="37" t="s">
        <v>67</v>
      </c>
      <c r="C5" s="32"/>
      <c r="D5" s="50">
        <f>+D4-C5</f>
        <v>5800</v>
      </c>
      <c r="E5" s="36"/>
      <c r="F5" s="34"/>
    </row>
    <row r="6" spans="1:6" ht="18.75" customHeight="1" x14ac:dyDescent="0.2">
      <c r="A6" s="37">
        <v>2116002</v>
      </c>
      <c r="B6" s="37" t="s">
        <v>68</v>
      </c>
      <c r="C6" s="32"/>
      <c r="D6" s="50">
        <f t="shared" ref="D6:D34" si="0">+D5-C6</f>
        <v>5800</v>
      </c>
      <c r="E6" s="36"/>
      <c r="F6" s="34"/>
    </row>
    <row r="7" spans="1:6" ht="18.75" customHeight="1" x14ac:dyDescent="0.2">
      <c r="A7" s="37">
        <v>2116003</v>
      </c>
      <c r="B7" s="37" t="s">
        <v>69</v>
      </c>
      <c r="C7" s="32"/>
      <c r="D7" s="50">
        <f t="shared" si="0"/>
        <v>5800</v>
      </c>
      <c r="E7" s="36"/>
      <c r="F7" s="34"/>
    </row>
    <row r="8" spans="1:6" ht="18.75" customHeight="1" x14ac:dyDescent="0.2">
      <c r="A8" s="37">
        <v>2116004</v>
      </c>
      <c r="B8" s="37" t="s">
        <v>70</v>
      </c>
      <c r="C8" s="32"/>
      <c r="D8" s="50">
        <f t="shared" si="0"/>
        <v>5800</v>
      </c>
      <c r="E8" s="36"/>
      <c r="F8" s="34"/>
    </row>
    <row r="9" spans="1:6" ht="18.75" customHeight="1" x14ac:dyDescent="0.2">
      <c r="A9" s="37">
        <v>2116005</v>
      </c>
      <c r="B9" s="37" t="s">
        <v>71</v>
      </c>
      <c r="C9" s="32"/>
      <c r="D9" s="50">
        <f t="shared" si="0"/>
        <v>5800</v>
      </c>
      <c r="E9" s="36"/>
      <c r="F9" s="34"/>
    </row>
    <row r="10" spans="1:6" ht="18.75" customHeight="1" x14ac:dyDescent="0.2">
      <c r="A10" s="37">
        <v>2116006</v>
      </c>
      <c r="B10" s="37" t="s">
        <v>72</v>
      </c>
      <c r="C10" s="32"/>
      <c r="D10" s="50">
        <f t="shared" si="0"/>
        <v>5800</v>
      </c>
      <c r="E10" s="36"/>
      <c r="F10" s="34"/>
    </row>
    <row r="11" spans="1:6" ht="18.75" customHeight="1" x14ac:dyDescent="0.2">
      <c r="A11" s="37">
        <v>2116007</v>
      </c>
      <c r="B11" s="37" t="s">
        <v>73</v>
      </c>
      <c r="C11" s="32"/>
      <c r="D11" s="50">
        <f t="shared" si="0"/>
        <v>5800</v>
      </c>
      <c r="E11" s="36"/>
      <c r="F11" s="34"/>
    </row>
    <row r="12" spans="1:6" ht="18.75" customHeight="1" x14ac:dyDescent="0.2">
      <c r="A12" s="37">
        <v>2116008</v>
      </c>
      <c r="B12" s="37" t="s">
        <v>74</v>
      </c>
      <c r="C12" s="32"/>
      <c r="D12" s="50">
        <f t="shared" si="0"/>
        <v>5800</v>
      </c>
      <c r="E12" s="36"/>
      <c r="F12" s="34"/>
    </row>
    <row r="13" spans="1:6" ht="18.75" customHeight="1" x14ac:dyDescent="0.2">
      <c r="A13" s="37">
        <v>2116009</v>
      </c>
      <c r="B13" s="37" t="s">
        <v>75</v>
      </c>
      <c r="C13" s="32"/>
      <c r="D13" s="50">
        <f t="shared" si="0"/>
        <v>5800</v>
      </c>
      <c r="E13" s="36"/>
      <c r="F13" s="34"/>
    </row>
    <row r="14" spans="1:6" ht="18.75" customHeight="1" x14ac:dyDescent="0.2">
      <c r="A14" s="37">
        <v>2116010</v>
      </c>
      <c r="B14" s="37" t="s">
        <v>76</v>
      </c>
      <c r="C14" s="32"/>
      <c r="D14" s="50">
        <f t="shared" si="0"/>
        <v>5800</v>
      </c>
      <c r="E14" s="36"/>
      <c r="F14" s="34"/>
    </row>
    <row r="15" spans="1:6" ht="18.75" customHeight="1" x14ac:dyDescent="0.2">
      <c r="A15" s="37">
        <v>2116011</v>
      </c>
      <c r="B15" s="37" t="s">
        <v>77</v>
      </c>
      <c r="C15" s="32"/>
      <c r="D15" s="50">
        <f t="shared" si="0"/>
        <v>5800</v>
      </c>
      <c r="E15" s="36"/>
      <c r="F15" s="34"/>
    </row>
    <row r="16" spans="1:6" ht="18.75" customHeight="1" x14ac:dyDescent="0.2">
      <c r="A16" s="37">
        <v>2116012</v>
      </c>
      <c r="B16" s="37" t="s">
        <v>78</v>
      </c>
      <c r="C16" s="32"/>
      <c r="D16" s="50">
        <f t="shared" si="0"/>
        <v>5800</v>
      </c>
      <c r="E16" s="36"/>
      <c r="F16" s="34"/>
    </row>
    <row r="17" spans="1:6" ht="18.75" customHeight="1" x14ac:dyDescent="0.2">
      <c r="A17" s="37">
        <v>2116013</v>
      </c>
      <c r="B17" s="37"/>
      <c r="C17" s="32"/>
      <c r="D17" s="50">
        <f t="shared" si="0"/>
        <v>5800</v>
      </c>
      <c r="E17" s="36"/>
      <c r="F17" s="34"/>
    </row>
    <row r="18" spans="1:6" ht="18.75" customHeight="1" x14ac:dyDescent="0.2">
      <c r="A18" s="37">
        <v>2116014</v>
      </c>
      <c r="B18" s="37"/>
      <c r="C18" s="32"/>
      <c r="D18" s="50">
        <f t="shared" si="0"/>
        <v>5800</v>
      </c>
      <c r="E18" s="36"/>
      <c r="F18" s="34"/>
    </row>
    <row r="19" spans="1:6" ht="18.75" customHeight="1" x14ac:dyDescent="0.2">
      <c r="A19" s="37">
        <v>2116015</v>
      </c>
      <c r="B19" s="37"/>
      <c r="C19" s="32"/>
      <c r="D19" s="50">
        <f t="shared" si="0"/>
        <v>5800</v>
      </c>
      <c r="E19" s="36"/>
      <c r="F19" s="34"/>
    </row>
    <row r="20" spans="1:6" ht="18.75" customHeight="1" x14ac:dyDescent="0.2">
      <c r="A20" s="37">
        <v>2116016</v>
      </c>
      <c r="B20" s="37"/>
      <c r="C20" s="32"/>
      <c r="D20" s="50">
        <f t="shared" si="0"/>
        <v>5800</v>
      </c>
      <c r="E20" s="36"/>
      <c r="F20" s="34"/>
    </row>
    <row r="21" spans="1:6" ht="18.75" customHeight="1" x14ac:dyDescent="0.2">
      <c r="A21" s="37">
        <v>2116017</v>
      </c>
      <c r="B21" s="37"/>
      <c r="C21" s="32"/>
      <c r="D21" s="50">
        <f t="shared" si="0"/>
        <v>5800</v>
      </c>
      <c r="E21" s="36"/>
      <c r="F21" s="34"/>
    </row>
    <row r="22" spans="1:6" ht="18.75" customHeight="1" x14ac:dyDescent="0.2">
      <c r="A22" s="37">
        <v>2116018</v>
      </c>
      <c r="B22" s="37"/>
      <c r="C22" s="32"/>
      <c r="D22" s="50">
        <f t="shared" si="0"/>
        <v>5800</v>
      </c>
      <c r="E22" s="36"/>
      <c r="F22" s="34"/>
    </row>
    <row r="23" spans="1:6" ht="18.75" customHeight="1" x14ac:dyDescent="0.2">
      <c r="A23" s="37">
        <v>2116019</v>
      </c>
      <c r="B23" s="37"/>
      <c r="C23" s="32"/>
      <c r="D23" s="50">
        <f t="shared" si="0"/>
        <v>5800</v>
      </c>
      <c r="E23" s="36"/>
      <c r="F23" s="34"/>
    </row>
    <row r="24" spans="1:6" ht="18.75" customHeight="1" x14ac:dyDescent="0.2">
      <c r="A24" s="37">
        <v>2116020</v>
      </c>
      <c r="B24" s="37"/>
      <c r="C24" s="32"/>
      <c r="D24" s="50">
        <f t="shared" si="0"/>
        <v>5800</v>
      </c>
      <c r="E24" s="36"/>
      <c r="F24" s="34"/>
    </row>
    <row r="25" spans="1:6" ht="18.75" customHeight="1" x14ac:dyDescent="0.2">
      <c r="A25" s="37">
        <v>2116021</v>
      </c>
      <c r="B25" s="37"/>
      <c r="C25" s="32"/>
      <c r="D25" s="50">
        <f t="shared" si="0"/>
        <v>5800</v>
      </c>
      <c r="E25" s="36"/>
      <c r="F25" s="34"/>
    </row>
    <row r="26" spans="1:6" ht="18.75" customHeight="1" x14ac:dyDescent="0.2">
      <c r="A26" s="37">
        <v>2116022</v>
      </c>
      <c r="B26" s="37"/>
      <c r="C26" s="32"/>
      <c r="D26" s="50">
        <f t="shared" si="0"/>
        <v>5800</v>
      </c>
      <c r="E26" s="36"/>
      <c r="F26" s="34"/>
    </row>
    <row r="27" spans="1:6" ht="18.75" customHeight="1" x14ac:dyDescent="0.2">
      <c r="A27" s="37">
        <v>2116023</v>
      </c>
      <c r="B27" s="37"/>
      <c r="C27" s="32"/>
      <c r="D27" s="50">
        <f t="shared" si="0"/>
        <v>5800</v>
      </c>
      <c r="E27" s="36"/>
      <c r="F27" s="34"/>
    </row>
    <row r="28" spans="1:6" ht="18.75" customHeight="1" x14ac:dyDescent="0.2">
      <c r="A28" s="37">
        <v>2116024</v>
      </c>
      <c r="B28" s="37"/>
      <c r="C28" s="32"/>
      <c r="D28" s="50">
        <f t="shared" si="0"/>
        <v>5800</v>
      </c>
      <c r="E28" s="36"/>
      <c r="F28" s="34"/>
    </row>
    <row r="29" spans="1:6" ht="18.75" customHeight="1" x14ac:dyDescent="0.2">
      <c r="A29" s="37">
        <v>2116025</v>
      </c>
      <c r="B29" s="37"/>
      <c r="C29" s="32"/>
      <c r="D29" s="50">
        <f t="shared" si="0"/>
        <v>5800</v>
      </c>
      <c r="E29" s="36"/>
      <c r="F29" s="34"/>
    </row>
    <row r="30" spans="1:6" ht="18.75" customHeight="1" x14ac:dyDescent="0.2">
      <c r="A30" s="37">
        <v>2116026</v>
      </c>
      <c r="B30" s="37"/>
      <c r="C30" s="32"/>
      <c r="D30" s="50">
        <f t="shared" si="0"/>
        <v>5800</v>
      </c>
      <c r="E30" s="36"/>
      <c r="F30" s="34"/>
    </row>
    <row r="31" spans="1:6" ht="18.75" customHeight="1" x14ac:dyDescent="0.2">
      <c r="A31" s="37">
        <v>2116027</v>
      </c>
      <c r="B31" s="37"/>
      <c r="C31" s="32"/>
      <c r="D31" s="50">
        <f t="shared" si="0"/>
        <v>5800</v>
      </c>
      <c r="E31" s="36"/>
      <c r="F31" s="34"/>
    </row>
    <row r="32" spans="1:6" ht="18.75" customHeight="1" x14ac:dyDescent="0.2">
      <c r="A32" s="37">
        <v>2116028</v>
      </c>
      <c r="B32" s="37"/>
      <c r="C32" s="32"/>
      <c r="D32" s="50">
        <f t="shared" si="0"/>
        <v>5800</v>
      </c>
      <c r="E32" s="36"/>
      <c r="F32" s="34"/>
    </row>
    <row r="33" spans="1:6" ht="18.75" customHeight="1" x14ac:dyDescent="0.2">
      <c r="A33" s="37">
        <v>2116029</v>
      </c>
      <c r="B33" s="37"/>
      <c r="C33" s="32"/>
      <c r="D33" s="50">
        <f t="shared" si="0"/>
        <v>5800</v>
      </c>
      <c r="E33" s="36"/>
      <c r="F33" s="34"/>
    </row>
    <row r="34" spans="1:6" ht="18.75" customHeight="1" x14ac:dyDescent="0.2">
      <c r="A34" s="37">
        <v>2116030</v>
      </c>
      <c r="B34" s="37"/>
      <c r="C34" s="32"/>
      <c r="D34" s="50">
        <f t="shared" si="0"/>
        <v>5800</v>
      </c>
      <c r="E34" s="36"/>
      <c r="F34" s="34"/>
    </row>
    <row r="35" spans="1:6" ht="18.75" customHeight="1" x14ac:dyDescent="0.2">
      <c r="A35" s="37"/>
      <c r="B35" s="37"/>
      <c r="C35" s="32"/>
      <c r="D35" s="50"/>
      <c r="E35" s="36"/>
      <c r="F35" s="34"/>
    </row>
  </sheetData>
  <mergeCells count="1">
    <mergeCell ref="A1:B1"/>
  </mergeCells>
  <printOptions gridLines="1" gridLinesSet="0"/>
  <pageMargins left="0.5" right="0.5" top="1" bottom="1" header="0.5" footer="0.5"/>
  <pageSetup orientation="portrait" horizontalDpi="300" verticalDpi="300" r:id="rId1"/>
  <headerFooter alignWithMargins="0">
    <oddHeader>&amp;C16 EMS Training</oddHeader>
    <oddFooter>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view="pageBreakPreview" zoomScale="60" zoomScaleNormal="75" workbookViewId="0">
      <selection sqref="A1:B1"/>
    </sheetView>
  </sheetViews>
  <sheetFormatPr defaultRowHeight="18" customHeight="1" x14ac:dyDescent="0.2"/>
  <cols>
    <col min="1" max="1" width="10.5703125" style="24" bestFit="1" customWidth="1"/>
    <col min="2" max="2" width="34.140625" style="24" customWidth="1"/>
    <col min="3" max="3" width="9.85546875" style="25" customWidth="1"/>
    <col min="4" max="4" width="13.5703125" style="29" bestFit="1" customWidth="1"/>
    <col min="5" max="5" width="9.42578125" style="30" bestFit="1" customWidth="1"/>
    <col min="6" max="6" width="7.85546875" style="30" customWidth="1"/>
    <col min="7" max="16384" width="9.140625" style="24"/>
  </cols>
  <sheetData>
    <row r="1" spans="1:6" ht="18" customHeight="1" x14ac:dyDescent="0.25">
      <c r="A1" s="196" t="s">
        <v>251</v>
      </c>
      <c r="B1" s="200"/>
      <c r="C1" s="32"/>
      <c r="D1" s="50"/>
      <c r="E1" s="33"/>
      <c r="F1" s="33"/>
    </row>
    <row r="2" spans="1:6" ht="18" customHeight="1" x14ac:dyDescent="0.2">
      <c r="A2" s="34" t="s">
        <v>3</v>
      </c>
      <c r="B2" s="34" t="s">
        <v>4</v>
      </c>
      <c r="C2" s="35" t="s">
        <v>18</v>
      </c>
      <c r="D2" s="47" t="s">
        <v>8</v>
      </c>
      <c r="E2" s="36" t="s">
        <v>173</v>
      </c>
      <c r="F2" s="36" t="s">
        <v>9</v>
      </c>
    </row>
    <row r="3" spans="1:6" ht="18" customHeight="1" x14ac:dyDescent="0.2">
      <c r="A3" s="34" t="s">
        <v>10</v>
      </c>
      <c r="B3" s="34"/>
      <c r="C3" s="35" t="s">
        <v>11</v>
      </c>
      <c r="D3" s="47"/>
      <c r="E3" s="36" t="s">
        <v>125</v>
      </c>
      <c r="F3" s="36"/>
    </row>
    <row r="4" spans="1:6" ht="18" customHeight="1" x14ac:dyDescent="0.2">
      <c r="A4" s="37" t="s">
        <v>13</v>
      </c>
      <c r="B4" s="37"/>
      <c r="C4" s="32"/>
      <c r="D4" s="50">
        <v>2000</v>
      </c>
      <c r="E4" s="33"/>
      <c r="F4" s="33"/>
    </row>
    <row r="5" spans="1:6" ht="18" customHeight="1" x14ac:dyDescent="0.2">
      <c r="A5" s="37">
        <v>2117001</v>
      </c>
      <c r="B5" s="37"/>
      <c r="C5" s="32"/>
      <c r="D5" s="50">
        <f>+D4-C5</f>
        <v>2000</v>
      </c>
      <c r="E5" s="33"/>
      <c r="F5" s="33"/>
    </row>
    <row r="6" spans="1:6" ht="18" customHeight="1" x14ac:dyDescent="0.2">
      <c r="A6" s="37">
        <v>2117002</v>
      </c>
      <c r="B6" s="37"/>
      <c r="C6" s="32"/>
      <c r="D6" s="50">
        <f t="shared" ref="D6:D36" si="0">+D5-C6</f>
        <v>2000</v>
      </c>
      <c r="E6" s="33"/>
      <c r="F6" s="33"/>
    </row>
    <row r="7" spans="1:6" ht="18" customHeight="1" x14ac:dyDescent="0.2">
      <c r="A7" s="37">
        <v>2117003</v>
      </c>
      <c r="B7" s="37"/>
      <c r="C7" s="32"/>
      <c r="D7" s="50">
        <f t="shared" si="0"/>
        <v>2000</v>
      </c>
      <c r="E7" s="33"/>
      <c r="F7" s="33"/>
    </row>
    <row r="8" spans="1:6" ht="18" customHeight="1" x14ac:dyDescent="0.2">
      <c r="A8" s="37">
        <v>2117004</v>
      </c>
      <c r="B8" s="37"/>
      <c r="C8" s="32"/>
      <c r="D8" s="50">
        <f t="shared" si="0"/>
        <v>2000</v>
      </c>
      <c r="E8" s="33"/>
      <c r="F8" s="33"/>
    </row>
    <row r="9" spans="1:6" ht="18" customHeight="1" x14ac:dyDescent="0.2">
      <c r="A9" s="37">
        <v>2117005</v>
      </c>
      <c r="B9" s="37"/>
      <c r="C9" s="32"/>
      <c r="D9" s="50">
        <f t="shared" si="0"/>
        <v>2000</v>
      </c>
      <c r="E9" s="33"/>
      <c r="F9" s="33"/>
    </row>
    <row r="10" spans="1:6" ht="18" customHeight="1" x14ac:dyDescent="0.2">
      <c r="A10" s="37">
        <v>2117006</v>
      </c>
      <c r="B10" s="37"/>
      <c r="C10" s="32"/>
      <c r="D10" s="50">
        <f t="shared" si="0"/>
        <v>2000</v>
      </c>
      <c r="E10" s="33"/>
      <c r="F10" s="33"/>
    </row>
    <row r="11" spans="1:6" ht="18" customHeight="1" x14ac:dyDescent="0.2">
      <c r="A11" s="37">
        <v>2117007</v>
      </c>
      <c r="B11" s="37"/>
      <c r="C11" s="32"/>
      <c r="D11" s="50">
        <f t="shared" si="0"/>
        <v>2000</v>
      </c>
      <c r="E11" s="33"/>
      <c r="F11" s="33"/>
    </row>
    <row r="12" spans="1:6" ht="18" customHeight="1" x14ac:dyDescent="0.2">
      <c r="A12" s="37">
        <v>2117008</v>
      </c>
      <c r="B12" s="37"/>
      <c r="C12" s="32"/>
      <c r="D12" s="50">
        <f t="shared" si="0"/>
        <v>2000</v>
      </c>
      <c r="E12" s="33"/>
      <c r="F12" s="33"/>
    </row>
    <row r="13" spans="1:6" ht="18" customHeight="1" x14ac:dyDescent="0.2">
      <c r="A13" s="37">
        <v>2117009</v>
      </c>
      <c r="B13" s="37"/>
      <c r="C13" s="32"/>
      <c r="D13" s="50">
        <f t="shared" si="0"/>
        <v>2000</v>
      </c>
      <c r="E13" s="33"/>
      <c r="F13" s="33"/>
    </row>
    <row r="14" spans="1:6" ht="18" customHeight="1" x14ac:dyDescent="0.2">
      <c r="A14" s="37">
        <v>2117010</v>
      </c>
      <c r="B14" s="37"/>
      <c r="C14" s="32"/>
      <c r="D14" s="50">
        <f t="shared" si="0"/>
        <v>2000</v>
      </c>
      <c r="E14" s="33"/>
      <c r="F14" s="33"/>
    </row>
    <row r="15" spans="1:6" ht="18" customHeight="1" x14ac:dyDescent="0.2">
      <c r="A15" s="37">
        <v>2117011</v>
      </c>
      <c r="B15" s="37"/>
      <c r="C15" s="32"/>
      <c r="D15" s="50">
        <f t="shared" si="0"/>
        <v>2000</v>
      </c>
      <c r="E15" s="33"/>
      <c r="F15" s="33"/>
    </row>
    <row r="16" spans="1:6" ht="18" customHeight="1" x14ac:dyDescent="0.2">
      <c r="A16" s="37">
        <v>2117012</v>
      </c>
      <c r="B16" s="37"/>
      <c r="C16" s="32"/>
      <c r="D16" s="50">
        <f t="shared" si="0"/>
        <v>2000</v>
      </c>
      <c r="E16" s="33"/>
      <c r="F16" s="33"/>
    </row>
    <row r="17" spans="1:6" ht="18" customHeight="1" x14ac:dyDescent="0.2">
      <c r="A17" s="37">
        <v>2117013</v>
      </c>
      <c r="B17" s="37"/>
      <c r="C17" s="32"/>
      <c r="D17" s="50">
        <f t="shared" si="0"/>
        <v>2000</v>
      </c>
      <c r="E17" s="33"/>
      <c r="F17" s="33"/>
    </row>
    <row r="18" spans="1:6" ht="18" customHeight="1" x14ac:dyDescent="0.2">
      <c r="A18" s="37">
        <v>2117014</v>
      </c>
      <c r="B18" s="37"/>
      <c r="C18" s="32"/>
      <c r="D18" s="50">
        <f t="shared" si="0"/>
        <v>2000</v>
      </c>
      <c r="E18" s="33"/>
      <c r="F18" s="33"/>
    </row>
    <row r="19" spans="1:6" ht="18" customHeight="1" x14ac:dyDescent="0.2">
      <c r="A19" s="37">
        <v>2117015</v>
      </c>
      <c r="B19" s="37"/>
      <c r="C19" s="32"/>
      <c r="D19" s="50">
        <f t="shared" si="0"/>
        <v>2000</v>
      </c>
      <c r="E19" s="33"/>
      <c r="F19" s="33"/>
    </row>
    <row r="20" spans="1:6" ht="18" customHeight="1" x14ac:dyDescent="0.2">
      <c r="A20" s="37">
        <v>2117016</v>
      </c>
      <c r="B20" s="37"/>
      <c r="C20" s="32"/>
      <c r="D20" s="50">
        <f t="shared" si="0"/>
        <v>2000</v>
      </c>
      <c r="E20" s="33"/>
      <c r="F20" s="33"/>
    </row>
    <row r="21" spans="1:6" ht="18" customHeight="1" x14ac:dyDescent="0.2">
      <c r="A21" s="37">
        <v>2117017</v>
      </c>
      <c r="B21" s="37"/>
      <c r="C21" s="32"/>
      <c r="D21" s="50">
        <f t="shared" si="0"/>
        <v>2000</v>
      </c>
      <c r="E21" s="33"/>
      <c r="F21" s="33"/>
    </row>
    <row r="22" spans="1:6" ht="18" customHeight="1" x14ac:dyDescent="0.2">
      <c r="A22" s="37">
        <v>2117018</v>
      </c>
      <c r="B22" s="37"/>
      <c r="C22" s="32"/>
      <c r="D22" s="50">
        <f t="shared" si="0"/>
        <v>2000</v>
      </c>
      <c r="E22" s="33"/>
      <c r="F22" s="33"/>
    </row>
    <row r="23" spans="1:6" ht="18" customHeight="1" x14ac:dyDescent="0.2">
      <c r="A23" s="37">
        <v>2117019</v>
      </c>
      <c r="B23" s="37"/>
      <c r="C23" s="32"/>
      <c r="D23" s="50">
        <f t="shared" si="0"/>
        <v>2000</v>
      </c>
      <c r="E23" s="33"/>
      <c r="F23" s="33"/>
    </row>
    <row r="24" spans="1:6" ht="18" customHeight="1" x14ac:dyDescent="0.2">
      <c r="A24" s="37">
        <v>2117020</v>
      </c>
      <c r="B24" s="37"/>
      <c r="C24" s="32"/>
      <c r="D24" s="50">
        <f t="shared" si="0"/>
        <v>2000</v>
      </c>
      <c r="E24" s="33"/>
      <c r="F24" s="33"/>
    </row>
    <row r="25" spans="1:6" ht="18" customHeight="1" x14ac:dyDescent="0.2">
      <c r="A25" s="37">
        <v>2117021</v>
      </c>
      <c r="B25" s="37"/>
      <c r="C25" s="32"/>
      <c r="D25" s="50">
        <f t="shared" si="0"/>
        <v>2000</v>
      </c>
      <c r="E25" s="33"/>
      <c r="F25" s="33"/>
    </row>
    <row r="26" spans="1:6" ht="18" customHeight="1" x14ac:dyDescent="0.2">
      <c r="A26" s="37">
        <v>2117022</v>
      </c>
      <c r="B26" s="37"/>
      <c r="C26" s="32"/>
      <c r="D26" s="50">
        <f t="shared" si="0"/>
        <v>2000</v>
      </c>
      <c r="E26" s="33"/>
      <c r="F26" s="33"/>
    </row>
    <row r="27" spans="1:6" ht="18" customHeight="1" x14ac:dyDescent="0.2">
      <c r="A27" s="37">
        <v>2117023</v>
      </c>
      <c r="B27" s="37"/>
      <c r="C27" s="32"/>
      <c r="D27" s="50">
        <f t="shared" si="0"/>
        <v>2000</v>
      </c>
      <c r="E27" s="33"/>
      <c r="F27" s="33"/>
    </row>
    <row r="28" spans="1:6" ht="18" customHeight="1" x14ac:dyDescent="0.2">
      <c r="A28" s="37"/>
      <c r="B28" s="37"/>
      <c r="C28" s="32"/>
      <c r="D28" s="50">
        <f t="shared" si="0"/>
        <v>2000</v>
      </c>
      <c r="E28" s="33"/>
      <c r="F28" s="33"/>
    </row>
    <row r="29" spans="1:6" ht="18" customHeight="1" x14ac:dyDescent="0.2">
      <c r="A29" s="37"/>
      <c r="B29" s="37"/>
      <c r="C29" s="32"/>
      <c r="D29" s="50">
        <f t="shared" si="0"/>
        <v>2000</v>
      </c>
      <c r="E29" s="33"/>
      <c r="F29" s="33"/>
    </row>
    <row r="30" spans="1:6" ht="18" customHeight="1" x14ac:dyDescent="0.2">
      <c r="A30" s="37"/>
      <c r="B30" s="37"/>
      <c r="C30" s="32"/>
      <c r="D30" s="50">
        <f t="shared" si="0"/>
        <v>2000</v>
      </c>
      <c r="E30" s="33"/>
      <c r="F30" s="33"/>
    </row>
    <row r="31" spans="1:6" ht="18" customHeight="1" x14ac:dyDescent="0.2">
      <c r="A31" s="37"/>
      <c r="B31" s="37"/>
      <c r="C31" s="32"/>
      <c r="D31" s="50">
        <f t="shared" si="0"/>
        <v>2000</v>
      </c>
      <c r="E31" s="33"/>
      <c r="F31" s="33"/>
    </row>
    <row r="32" spans="1:6" ht="18" customHeight="1" x14ac:dyDescent="0.2">
      <c r="A32" s="37"/>
      <c r="B32" s="37"/>
      <c r="C32" s="32"/>
      <c r="D32" s="50">
        <f t="shared" si="0"/>
        <v>2000</v>
      </c>
      <c r="E32" s="33"/>
      <c r="F32" s="33"/>
    </row>
    <row r="33" spans="1:7" ht="18" customHeight="1" x14ac:dyDescent="0.2">
      <c r="A33" s="37"/>
      <c r="B33" s="37"/>
      <c r="C33" s="32"/>
      <c r="D33" s="50">
        <f t="shared" si="0"/>
        <v>2000</v>
      </c>
      <c r="E33" s="33"/>
      <c r="F33" s="33"/>
    </row>
    <row r="34" spans="1:7" ht="18" customHeight="1" x14ac:dyDescent="0.2">
      <c r="A34" s="37"/>
      <c r="B34" s="37"/>
      <c r="C34" s="32"/>
      <c r="D34" s="50">
        <f t="shared" si="0"/>
        <v>2000</v>
      </c>
      <c r="E34" s="33"/>
      <c r="F34" s="33"/>
    </row>
    <row r="35" spans="1:7" ht="18" customHeight="1" x14ac:dyDescent="0.2">
      <c r="A35" s="37"/>
      <c r="B35" s="37"/>
      <c r="C35" s="32"/>
      <c r="D35" s="50">
        <f t="shared" si="0"/>
        <v>2000</v>
      </c>
      <c r="E35" s="33"/>
      <c r="F35" s="33"/>
    </row>
    <row r="36" spans="1:7" ht="18" customHeight="1" x14ac:dyDescent="0.2">
      <c r="A36" s="37"/>
      <c r="B36" s="37"/>
      <c r="C36" s="32"/>
      <c r="D36" s="50">
        <f t="shared" si="0"/>
        <v>2000</v>
      </c>
      <c r="E36" s="33"/>
      <c r="F36" s="33"/>
      <c r="G36" s="24" t="s">
        <v>121</v>
      </c>
    </row>
    <row r="37" spans="1:7" ht="18" customHeight="1" x14ac:dyDescent="0.2">
      <c r="A37" s="59"/>
      <c r="B37" s="59"/>
      <c r="C37" s="71"/>
      <c r="D37" s="61"/>
      <c r="E37" s="72"/>
      <c r="F37" s="72"/>
    </row>
    <row r="38" spans="1:7" ht="18" customHeight="1" x14ac:dyDescent="0.2">
      <c r="A38" s="60"/>
      <c r="B38" s="60"/>
      <c r="C38" s="64"/>
      <c r="D38" s="62"/>
      <c r="E38" s="65"/>
      <c r="F38" s="65"/>
    </row>
    <row r="39" spans="1:7" ht="18" customHeight="1" x14ac:dyDescent="0.2">
      <c r="A39" s="60"/>
      <c r="B39" s="60"/>
      <c r="C39" s="64"/>
      <c r="D39" s="62"/>
      <c r="E39" s="65"/>
      <c r="F39" s="65"/>
    </row>
    <row r="40" spans="1:7" ht="18" customHeight="1" x14ac:dyDescent="0.2">
      <c r="A40" s="60"/>
      <c r="B40" s="60"/>
      <c r="C40" s="64"/>
      <c r="D40" s="62"/>
      <c r="E40" s="65"/>
      <c r="F40" s="65"/>
    </row>
    <row r="41" spans="1:7" ht="18" customHeight="1" x14ac:dyDescent="0.2">
      <c r="A41" s="60"/>
      <c r="B41" s="60"/>
      <c r="C41" s="64"/>
      <c r="D41" s="62"/>
      <c r="E41" s="65"/>
      <c r="F41" s="65"/>
    </row>
    <row r="42" spans="1:7" ht="18" customHeight="1" x14ac:dyDescent="0.2">
      <c r="A42" s="60"/>
      <c r="B42" s="60"/>
      <c r="C42" s="64"/>
      <c r="D42" s="62"/>
      <c r="E42" s="65"/>
      <c r="F42" s="65"/>
    </row>
    <row r="43" spans="1:7" ht="18" customHeight="1" x14ac:dyDescent="0.2">
      <c r="A43" s="60"/>
      <c r="B43" s="60"/>
      <c r="C43" s="64"/>
      <c r="D43" s="62"/>
      <c r="E43" s="65"/>
      <c r="F43" s="65"/>
    </row>
    <row r="44" spans="1:7" ht="18" customHeight="1" x14ac:dyDescent="0.2">
      <c r="A44" s="60"/>
      <c r="B44" s="60"/>
      <c r="C44" s="64"/>
      <c r="D44" s="62"/>
      <c r="E44" s="65"/>
      <c r="F44" s="65"/>
    </row>
  </sheetData>
  <mergeCells count="1">
    <mergeCell ref="A1:B1"/>
  </mergeCells>
  <printOptions gridLines="1" gridLinesSet="0"/>
  <pageMargins left="0.5" right="0.5" top="1" bottom="1" header="0.5" footer="0.5"/>
  <pageSetup orientation="portrait" horizontalDpi="300" verticalDpi="300" r:id="rId1"/>
  <headerFooter alignWithMargins="0">
    <oddHeader>&amp;C17 Rescue Training</oddHeader>
    <oddFooter>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BreakPreview" zoomScale="60" zoomScaleNormal="75" workbookViewId="0">
      <selection sqref="A1:B1"/>
    </sheetView>
  </sheetViews>
  <sheetFormatPr defaultRowHeight="18.75" customHeight="1" x14ac:dyDescent="0.2"/>
  <cols>
    <col min="1" max="1" width="10.5703125" style="24" bestFit="1" customWidth="1"/>
    <col min="2" max="2" width="34.85546875" style="24" customWidth="1"/>
    <col min="3" max="3" width="8.42578125" style="29" bestFit="1" customWidth="1"/>
    <col min="4" max="4" width="13.28515625" style="29" bestFit="1" customWidth="1"/>
    <col min="5" max="5" width="9.42578125" style="30" bestFit="1" customWidth="1"/>
    <col min="6" max="6" width="8.5703125" style="30" customWidth="1"/>
    <col min="7" max="16384" width="9.140625" style="24"/>
  </cols>
  <sheetData>
    <row r="1" spans="1:6" ht="18.75" customHeight="1" x14ac:dyDescent="0.25">
      <c r="A1" s="196" t="s">
        <v>252</v>
      </c>
      <c r="B1" s="197"/>
      <c r="C1" s="50"/>
      <c r="D1" s="50"/>
      <c r="E1" s="33"/>
      <c r="F1" s="33"/>
    </row>
    <row r="2" spans="1:6" ht="18.75" customHeight="1" x14ac:dyDescent="0.2">
      <c r="A2" s="34" t="s">
        <v>3</v>
      </c>
      <c r="B2" s="34" t="s">
        <v>4</v>
      </c>
      <c r="C2" s="47" t="s">
        <v>18</v>
      </c>
      <c r="D2" s="47" t="s">
        <v>8</v>
      </c>
      <c r="E2" s="36" t="s">
        <v>173</v>
      </c>
      <c r="F2" s="36" t="s">
        <v>9</v>
      </c>
    </row>
    <row r="3" spans="1:6" ht="18.75" customHeight="1" x14ac:dyDescent="0.2">
      <c r="A3" s="34" t="s">
        <v>10</v>
      </c>
      <c r="B3" s="34"/>
      <c r="C3" s="47" t="s">
        <v>11</v>
      </c>
      <c r="D3" s="47"/>
      <c r="E3" s="36" t="s">
        <v>125</v>
      </c>
      <c r="F3" s="36"/>
    </row>
    <row r="4" spans="1:6" ht="18.75" customHeight="1" x14ac:dyDescent="0.2">
      <c r="A4" s="37" t="s">
        <v>13</v>
      </c>
      <c r="B4" s="37"/>
      <c r="C4" s="50"/>
      <c r="D4" s="50">
        <v>5000</v>
      </c>
      <c r="E4" s="33"/>
      <c r="F4" s="33"/>
    </row>
    <row r="5" spans="1:6" ht="18.75" customHeight="1" x14ac:dyDescent="0.2">
      <c r="A5" s="37">
        <v>2118001</v>
      </c>
      <c r="B5" s="37"/>
      <c r="C5" s="50"/>
      <c r="D5" s="50">
        <f>+D4-C5</f>
        <v>5000</v>
      </c>
      <c r="E5" s="33"/>
      <c r="F5" s="33"/>
    </row>
    <row r="6" spans="1:6" ht="18.75" customHeight="1" x14ac:dyDescent="0.2">
      <c r="A6" s="37">
        <v>2118002</v>
      </c>
      <c r="B6" s="37"/>
      <c r="C6" s="50"/>
      <c r="D6" s="50">
        <f t="shared" ref="D6:D34" si="0">+D5-C6</f>
        <v>5000</v>
      </c>
      <c r="E6" s="33"/>
      <c r="F6" s="33"/>
    </row>
    <row r="7" spans="1:6" ht="18.75" customHeight="1" x14ac:dyDescent="0.2">
      <c r="A7" s="37">
        <v>2118003</v>
      </c>
      <c r="B7" s="37"/>
      <c r="C7" s="50"/>
      <c r="D7" s="50">
        <f t="shared" si="0"/>
        <v>5000</v>
      </c>
      <c r="E7" s="33"/>
      <c r="F7" s="33"/>
    </row>
    <row r="8" spans="1:6" ht="18.75" customHeight="1" x14ac:dyDescent="0.2">
      <c r="A8" s="37">
        <v>2118004</v>
      </c>
      <c r="B8" s="37"/>
      <c r="C8" s="50"/>
      <c r="D8" s="50">
        <f t="shared" si="0"/>
        <v>5000</v>
      </c>
      <c r="E8" s="33"/>
      <c r="F8" s="33"/>
    </row>
    <row r="9" spans="1:6" ht="18.75" customHeight="1" x14ac:dyDescent="0.2">
      <c r="A9" s="37">
        <v>2118005</v>
      </c>
      <c r="B9" s="37"/>
      <c r="C9" s="50"/>
      <c r="D9" s="50">
        <f t="shared" si="0"/>
        <v>5000</v>
      </c>
      <c r="E9" s="33"/>
      <c r="F9" s="33"/>
    </row>
    <row r="10" spans="1:6" ht="18.75" customHeight="1" x14ac:dyDescent="0.2">
      <c r="A10" s="37">
        <v>2118006</v>
      </c>
      <c r="B10" s="37"/>
      <c r="C10" s="50"/>
      <c r="D10" s="50">
        <f t="shared" si="0"/>
        <v>5000</v>
      </c>
      <c r="E10" s="33"/>
      <c r="F10" s="33"/>
    </row>
    <row r="11" spans="1:6" ht="18.75" customHeight="1" x14ac:dyDescent="0.2">
      <c r="A11" s="37">
        <v>2118007</v>
      </c>
      <c r="B11" s="37"/>
      <c r="C11" s="50"/>
      <c r="D11" s="50">
        <f t="shared" si="0"/>
        <v>5000</v>
      </c>
      <c r="E11" s="33"/>
      <c r="F11" s="33"/>
    </row>
    <row r="12" spans="1:6" ht="18.75" customHeight="1" x14ac:dyDescent="0.2">
      <c r="A12" s="37">
        <v>2118008</v>
      </c>
      <c r="B12" s="37"/>
      <c r="C12" s="50"/>
      <c r="D12" s="50">
        <f t="shared" si="0"/>
        <v>5000</v>
      </c>
      <c r="E12" s="33"/>
      <c r="F12" s="33"/>
    </row>
    <row r="13" spans="1:6" ht="18.75" customHeight="1" x14ac:dyDescent="0.2">
      <c r="A13" s="37">
        <v>2118009</v>
      </c>
      <c r="B13" s="37"/>
      <c r="C13" s="50"/>
      <c r="D13" s="50">
        <f t="shared" si="0"/>
        <v>5000</v>
      </c>
      <c r="E13" s="33"/>
      <c r="F13" s="33"/>
    </row>
    <row r="14" spans="1:6" ht="18.75" customHeight="1" x14ac:dyDescent="0.2">
      <c r="A14" s="37">
        <v>2118010</v>
      </c>
      <c r="B14" s="37"/>
      <c r="C14" s="50"/>
      <c r="D14" s="50">
        <f t="shared" si="0"/>
        <v>5000</v>
      </c>
      <c r="E14" s="33"/>
      <c r="F14" s="33"/>
    </row>
    <row r="15" spans="1:6" ht="18.75" customHeight="1" x14ac:dyDescent="0.2">
      <c r="A15" s="37">
        <v>2118011</v>
      </c>
      <c r="B15" s="37"/>
      <c r="C15" s="50"/>
      <c r="D15" s="50">
        <f t="shared" si="0"/>
        <v>5000</v>
      </c>
      <c r="E15" s="33"/>
      <c r="F15" s="33"/>
    </row>
    <row r="16" spans="1:6" ht="18.75" customHeight="1" x14ac:dyDescent="0.2">
      <c r="A16" s="37">
        <v>2118012</v>
      </c>
      <c r="B16" s="37"/>
      <c r="C16" s="50"/>
      <c r="D16" s="50">
        <f t="shared" si="0"/>
        <v>5000</v>
      </c>
      <c r="E16" s="33"/>
      <c r="F16" s="33"/>
    </row>
    <row r="17" spans="1:6" ht="18.75" customHeight="1" x14ac:dyDescent="0.2">
      <c r="A17" s="37">
        <v>2118013</v>
      </c>
      <c r="B17" s="37"/>
      <c r="C17" s="50"/>
      <c r="D17" s="50">
        <f t="shared" si="0"/>
        <v>5000</v>
      </c>
      <c r="E17" s="33"/>
      <c r="F17" s="33"/>
    </row>
    <row r="18" spans="1:6" ht="18.75" customHeight="1" x14ac:dyDescent="0.2">
      <c r="A18" s="37">
        <v>2118014</v>
      </c>
      <c r="B18" s="37"/>
      <c r="C18" s="50"/>
      <c r="D18" s="50">
        <f t="shared" si="0"/>
        <v>5000</v>
      </c>
      <c r="E18" s="33"/>
      <c r="F18" s="33"/>
    </row>
    <row r="19" spans="1:6" ht="18.75" customHeight="1" x14ac:dyDescent="0.2">
      <c r="A19" s="37">
        <v>2118015</v>
      </c>
      <c r="B19" s="37"/>
      <c r="C19" s="50"/>
      <c r="D19" s="50">
        <f t="shared" si="0"/>
        <v>5000</v>
      </c>
      <c r="E19" s="33"/>
      <c r="F19" s="33"/>
    </row>
    <row r="20" spans="1:6" ht="18.75" customHeight="1" x14ac:dyDescent="0.2">
      <c r="A20" s="37">
        <v>2118016</v>
      </c>
      <c r="B20" s="37"/>
      <c r="C20" s="50"/>
      <c r="D20" s="50">
        <f t="shared" si="0"/>
        <v>5000</v>
      </c>
      <c r="E20" s="33"/>
      <c r="F20" s="33"/>
    </row>
    <row r="21" spans="1:6" ht="18.75" customHeight="1" x14ac:dyDescent="0.2">
      <c r="A21" s="37">
        <v>2118017</v>
      </c>
      <c r="B21" s="37"/>
      <c r="C21" s="50"/>
      <c r="D21" s="50">
        <f t="shared" si="0"/>
        <v>5000</v>
      </c>
      <c r="E21" s="33"/>
      <c r="F21" s="33"/>
    </row>
    <row r="22" spans="1:6" ht="18.75" customHeight="1" x14ac:dyDescent="0.2">
      <c r="A22" s="37">
        <v>2118018</v>
      </c>
      <c r="B22" s="37"/>
      <c r="C22" s="50"/>
      <c r="D22" s="50">
        <f t="shared" si="0"/>
        <v>5000</v>
      </c>
      <c r="E22" s="33"/>
      <c r="F22" s="33"/>
    </row>
    <row r="23" spans="1:6" ht="18.75" customHeight="1" x14ac:dyDescent="0.2">
      <c r="A23" s="37">
        <v>2118019</v>
      </c>
      <c r="B23" s="37"/>
      <c r="C23" s="50"/>
      <c r="D23" s="50">
        <f t="shared" si="0"/>
        <v>5000</v>
      </c>
      <c r="E23" s="33"/>
      <c r="F23" s="33"/>
    </row>
    <row r="24" spans="1:6" ht="18.75" customHeight="1" x14ac:dyDescent="0.2">
      <c r="A24" s="37">
        <v>2118020</v>
      </c>
      <c r="B24" s="37"/>
      <c r="C24" s="50"/>
      <c r="D24" s="50">
        <f t="shared" si="0"/>
        <v>5000</v>
      </c>
      <c r="E24" s="33"/>
      <c r="F24" s="33"/>
    </row>
    <row r="25" spans="1:6" ht="18.75" customHeight="1" x14ac:dyDescent="0.2">
      <c r="A25" s="37">
        <v>2118021</v>
      </c>
      <c r="B25" s="37"/>
      <c r="C25" s="50"/>
      <c r="D25" s="50">
        <f t="shared" si="0"/>
        <v>5000</v>
      </c>
      <c r="E25" s="33"/>
      <c r="F25" s="33"/>
    </row>
    <row r="26" spans="1:6" ht="18.75" customHeight="1" x14ac:dyDescent="0.2">
      <c r="A26" s="37">
        <v>2118022</v>
      </c>
      <c r="B26" s="37"/>
      <c r="C26" s="50"/>
      <c r="D26" s="50">
        <f t="shared" si="0"/>
        <v>5000</v>
      </c>
      <c r="E26" s="33"/>
      <c r="F26" s="33"/>
    </row>
    <row r="27" spans="1:6" ht="18.75" customHeight="1" x14ac:dyDescent="0.2">
      <c r="A27" s="37">
        <v>2118023</v>
      </c>
      <c r="B27" s="37"/>
      <c r="C27" s="50"/>
      <c r="D27" s="50">
        <f t="shared" si="0"/>
        <v>5000</v>
      </c>
      <c r="E27" s="33"/>
      <c r="F27" s="33"/>
    </row>
    <row r="28" spans="1:6" ht="18.75" customHeight="1" x14ac:dyDescent="0.2">
      <c r="A28" s="37">
        <v>2118024</v>
      </c>
      <c r="B28" s="37"/>
      <c r="C28" s="50"/>
      <c r="D28" s="50">
        <f t="shared" si="0"/>
        <v>5000</v>
      </c>
      <c r="E28" s="33"/>
      <c r="F28" s="33"/>
    </row>
    <row r="29" spans="1:6" ht="18.75" customHeight="1" x14ac:dyDescent="0.2">
      <c r="A29" s="37">
        <v>2118025</v>
      </c>
      <c r="B29" s="37"/>
      <c r="C29" s="50"/>
      <c r="D29" s="50">
        <f t="shared" si="0"/>
        <v>5000</v>
      </c>
      <c r="E29" s="33"/>
      <c r="F29" s="33"/>
    </row>
    <row r="30" spans="1:6" ht="18.75" customHeight="1" x14ac:dyDescent="0.2">
      <c r="A30" s="37">
        <v>2118026</v>
      </c>
      <c r="B30" s="37"/>
      <c r="C30" s="50"/>
      <c r="D30" s="50">
        <f t="shared" si="0"/>
        <v>5000</v>
      </c>
      <c r="E30" s="33"/>
      <c r="F30" s="33"/>
    </row>
    <row r="31" spans="1:6" ht="18.75" customHeight="1" x14ac:dyDescent="0.2">
      <c r="A31" s="37">
        <v>2118027</v>
      </c>
      <c r="B31" s="37"/>
      <c r="C31" s="50"/>
      <c r="D31" s="50">
        <f t="shared" si="0"/>
        <v>5000</v>
      </c>
      <c r="E31" s="33"/>
      <c r="F31" s="33"/>
    </row>
    <row r="32" spans="1:6" ht="18.75" customHeight="1" x14ac:dyDescent="0.2">
      <c r="A32" s="37">
        <v>2118028</v>
      </c>
      <c r="B32" s="37"/>
      <c r="C32" s="50"/>
      <c r="D32" s="50">
        <f t="shared" si="0"/>
        <v>5000</v>
      </c>
      <c r="E32" s="33"/>
      <c r="F32" s="33"/>
    </row>
    <row r="33" spans="1:6" ht="18.75" customHeight="1" x14ac:dyDescent="0.2">
      <c r="A33" s="37">
        <v>2118029</v>
      </c>
      <c r="B33" s="37"/>
      <c r="C33" s="50"/>
      <c r="D33" s="50">
        <f t="shared" si="0"/>
        <v>5000</v>
      </c>
      <c r="E33" s="33"/>
      <c r="F33" s="33"/>
    </row>
    <row r="34" spans="1:6" ht="18.75" customHeight="1" x14ac:dyDescent="0.2">
      <c r="A34" s="37">
        <v>2118030</v>
      </c>
      <c r="B34" s="37"/>
      <c r="C34" s="50"/>
      <c r="D34" s="50">
        <f t="shared" si="0"/>
        <v>5000</v>
      </c>
      <c r="E34" s="33"/>
      <c r="F34" s="33"/>
    </row>
    <row r="35" spans="1:6" ht="18.75" customHeight="1" x14ac:dyDescent="0.2">
      <c r="A35" s="37"/>
      <c r="B35" s="37"/>
      <c r="C35" s="50"/>
      <c r="D35" s="50"/>
      <c r="E35" s="33"/>
      <c r="F35" s="33"/>
    </row>
  </sheetData>
  <mergeCells count="1">
    <mergeCell ref="A1:B1"/>
  </mergeCells>
  <printOptions gridLines="1" gridLinesSet="0"/>
  <pageMargins left="0.75" right="0.75" top="1" bottom="1" header="0.5" footer="0.5"/>
  <pageSetup orientation="portrait" horizontalDpi="200" verticalDpi="200" r:id="rId1"/>
  <headerFooter alignWithMargins="0">
    <oddHeader>&amp;A</oddHeader>
    <oddFooter>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view="pageBreakPreview" zoomScale="60" zoomScaleNormal="75" workbookViewId="0">
      <selection sqref="A1:B1"/>
    </sheetView>
  </sheetViews>
  <sheetFormatPr defaultRowHeight="18.75" customHeight="1" x14ac:dyDescent="0.2"/>
  <cols>
    <col min="1" max="1" width="10.5703125" style="24" bestFit="1" customWidth="1"/>
    <col min="2" max="2" width="42.140625" style="24" customWidth="1"/>
    <col min="3" max="3" width="14.140625" style="25" customWidth="1"/>
    <col min="4" max="4" width="13.28515625" style="29" bestFit="1" customWidth="1"/>
    <col min="5" max="5" width="9.42578125" style="30" bestFit="1" customWidth="1"/>
    <col min="6" max="6" width="9.7109375" style="30" customWidth="1"/>
    <col min="7" max="16384" width="9.140625" style="24"/>
  </cols>
  <sheetData>
    <row r="1" spans="1:6" ht="18.75" customHeight="1" x14ac:dyDescent="0.25">
      <c r="A1" s="214" t="s">
        <v>253</v>
      </c>
      <c r="B1" s="216"/>
    </row>
    <row r="2" spans="1:6" ht="18.75" customHeight="1" x14ac:dyDescent="0.2">
      <c r="A2" s="21" t="s">
        <v>3</v>
      </c>
      <c r="B2" s="21" t="s">
        <v>4</v>
      </c>
      <c r="C2" s="22" t="s">
        <v>20</v>
      </c>
      <c r="D2" s="27" t="s">
        <v>8</v>
      </c>
      <c r="E2" s="23" t="s">
        <v>173</v>
      </c>
      <c r="F2" s="23" t="s">
        <v>9</v>
      </c>
    </row>
    <row r="3" spans="1:6" ht="18.75" customHeight="1" x14ac:dyDescent="0.2">
      <c r="A3" s="21" t="s">
        <v>10</v>
      </c>
      <c r="B3" s="21"/>
      <c r="C3" s="22" t="s">
        <v>11</v>
      </c>
      <c r="D3" s="27"/>
      <c r="E3" s="23" t="s">
        <v>125</v>
      </c>
      <c r="F3" s="23"/>
    </row>
    <row r="4" spans="1:6" ht="18.75" customHeight="1" x14ac:dyDescent="0.2">
      <c r="A4" s="24" t="s">
        <v>13</v>
      </c>
      <c r="D4" s="29">
        <v>4000</v>
      </c>
    </row>
    <row r="5" spans="1:6" ht="18.75" customHeight="1" x14ac:dyDescent="0.2">
      <c r="A5" s="24">
        <v>2119001</v>
      </c>
      <c r="B5" s="24" t="s">
        <v>377</v>
      </c>
      <c r="C5" s="25">
        <v>200</v>
      </c>
      <c r="D5" s="29">
        <f>+D4-C5</f>
        <v>3800</v>
      </c>
    </row>
    <row r="6" spans="1:6" ht="18.75" customHeight="1" x14ac:dyDescent="0.2">
      <c r="A6" s="24">
        <v>2119002</v>
      </c>
      <c r="B6" s="24" t="s">
        <v>378</v>
      </c>
      <c r="C6" s="25">
        <v>200</v>
      </c>
      <c r="D6" s="29">
        <f t="shared" ref="D6:D33" si="0">+D5-C6</f>
        <v>3600</v>
      </c>
    </row>
    <row r="7" spans="1:6" ht="18.75" customHeight="1" x14ac:dyDescent="0.2">
      <c r="A7" s="24">
        <v>2119003</v>
      </c>
      <c r="B7" s="24" t="s">
        <v>379</v>
      </c>
      <c r="C7" s="25">
        <v>900</v>
      </c>
      <c r="D7" s="29">
        <f t="shared" si="0"/>
        <v>2700</v>
      </c>
    </row>
    <row r="8" spans="1:6" ht="18.75" customHeight="1" x14ac:dyDescent="0.2">
      <c r="A8" s="24">
        <v>2119004</v>
      </c>
      <c r="B8" s="24" t="s">
        <v>380</v>
      </c>
      <c r="C8" s="25">
        <v>200</v>
      </c>
      <c r="D8" s="29">
        <f t="shared" si="0"/>
        <v>2500</v>
      </c>
    </row>
    <row r="9" spans="1:6" ht="18.75" customHeight="1" x14ac:dyDescent="0.2">
      <c r="A9" s="24">
        <v>2119005</v>
      </c>
      <c r="B9" s="24" t="s">
        <v>381</v>
      </c>
      <c r="C9" s="25">
        <v>500</v>
      </c>
      <c r="D9" s="29">
        <f t="shared" si="0"/>
        <v>2000</v>
      </c>
    </row>
    <row r="10" spans="1:6" ht="18.75" customHeight="1" x14ac:dyDescent="0.2">
      <c r="A10" s="24">
        <v>2119006</v>
      </c>
      <c r="B10" s="24" t="s">
        <v>382</v>
      </c>
      <c r="C10" s="25">
        <v>200</v>
      </c>
      <c r="D10" s="29">
        <f t="shared" si="0"/>
        <v>1800</v>
      </c>
    </row>
    <row r="11" spans="1:6" ht="18.75" customHeight="1" x14ac:dyDescent="0.2">
      <c r="A11" s="24">
        <v>2119007</v>
      </c>
      <c r="B11" s="24" t="s">
        <v>383</v>
      </c>
      <c r="C11" s="25">
        <v>20</v>
      </c>
      <c r="D11" s="29">
        <f t="shared" si="0"/>
        <v>1780</v>
      </c>
    </row>
    <row r="12" spans="1:6" ht="18.75" customHeight="1" x14ac:dyDescent="0.2">
      <c r="A12" s="24">
        <v>2119008</v>
      </c>
      <c r="B12" s="24" t="s">
        <v>384</v>
      </c>
      <c r="C12" s="25">
        <v>400</v>
      </c>
      <c r="D12" s="29">
        <f t="shared" si="0"/>
        <v>1380</v>
      </c>
    </row>
    <row r="13" spans="1:6" ht="18.75" customHeight="1" x14ac:dyDescent="0.2">
      <c r="A13" s="24">
        <v>2119009</v>
      </c>
      <c r="B13" s="24" t="s">
        <v>385</v>
      </c>
      <c r="C13" s="25">
        <v>600</v>
      </c>
      <c r="D13" s="29">
        <f t="shared" si="0"/>
        <v>780</v>
      </c>
    </row>
    <row r="14" spans="1:6" ht="18.75" customHeight="1" x14ac:dyDescent="0.2">
      <c r="A14" s="24">
        <v>2119010</v>
      </c>
      <c r="B14" s="24" t="s">
        <v>386</v>
      </c>
      <c r="C14" s="25">
        <v>30</v>
      </c>
      <c r="D14" s="29">
        <f t="shared" si="0"/>
        <v>750</v>
      </c>
    </row>
    <row r="15" spans="1:6" ht="18.75" customHeight="1" x14ac:dyDescent="0.2">
      <c r="A15" s="24">
        <v>2119011</v>
      </c>
      <c r="B15" s="24" t="s">
        <v>387</v>
      </c>
      <c r="C15" s="25">
        <v>100</v>
      </c>
      <c r="D15" s="29">
        <f t="shared" si="0"/>
        <v>650</v>
      </c>
    </row>
    <row r="16" spans="1:6" ht="18.75" customHeight="1" x14ac:dyDescent="0.2">
      <c r="A16" s="24">
        <v>2119012</v>
      </c>
      <c r="B16" s="24" t="s">
        <v>388</v>
      </c>
      <c r="C16" s="25">
        <v>200</v>
      </c>
      <c r="D16" s="29">
        <f t="shared" si="0"/>
        <v>450</v>
      </c>
    </row>
    <row r="17" spans="1:4" ht="18.75" customHeight="1" x14ac:dyDescent="0.2">
      <c r="A17" s="24">
        <v>2119013</v>
      </c>
      <c r="B17" s="24" t="s">
        <v>426</v>
      </c>
      <c r="C17" s="25">
        <v>450</v>
      </c>
      <c r="D17" s="29">
        <f t="shared" si="0"/>
        <v>0</v>
      </c>
    </row>
    <row r="18" spans="1:4" ht="18.75" customHeight="1" x14ac:dyDescent="0.2">
      <c r="A18" s="24">
        <v>2119014</v>
      </c>
      <c r="D18" s="29">
        <f t="shared" si="0"/>
        <v>0</v>
      </c>
    </row>
    <row r="19" spans="1:4" ht="18.75" customHeight="1" x14ac:dyDescent="0.2">
      <c r="A19" s="24">
        <v>2119015</v>
      </c>
      <c r="D19" s="29">
        <f t="shared" si="0"/>
        <v>0</v>
      </c>
    </row>
    <row r="20" spans="1:4" ht="18.75" customHeight="1" x14ac:dyDescent="0.2">
      <c r="A20" s="24">
        <v>2119016</v>
      </c>
      <c r="D20" s="29">
        <f t="shared" si="0"/>
        <v>0</v>
      </c>
    </row>
    <row r="21" spans="1:4" ht="18.75" customHeight="1" x14ac:dyDescent="0.2">
      <c r="A21" s="24">
        <v>2119017</v>
      </c>
      <c r="D21" s="29">
        <f t="shared" si="0"/>
        <v>0</v>
      </c>
    </row>
    <row r="22" spans="1:4" ht="18.75" customHeight="1" x14ac:dyDescent="0.2">
      <c r="A22" s="24">
        <v>2119018</v>
      </c>
      <c r="D22" s="29">
        <f t="shared" si="0"/>
        <v>0</v>
      </c>
    </row>
    <row r="23" spans="1:4" ht="18.75" customHeight="1" x14ac:dyDescent="0.2">
      <c r="A23" s="24">
        <v>2119019</v>
      </c>
      <c r="D23" s="29">
        <f t="shared" si="0"/>
        <v>0</v>
      </c>
    </row>
    <row r="24" spans="1:4" ht="18.75" customHeight="1" x14ac:dyDescent="0.2">
      <c r="A24" s="24">
        <v>2119020</v>
      </c>
      <c r="D24" s="29">
        <f t="shared" si="0"/>
        <v>0</v>
      </c>
    </row>
    <row r="25" spans="1:4" ht="18.75" customHeight="1" x14ac:dyDescent="0.2">
      <c r="A25" s="24">
        <v>2119021</v>
      </c>
      <c r="D25" s="29">
        <f t="shared" si="0"/>
        <v>0</v>
      </c>
    </row>
    <row r="26" spans="1:4" ht="18.75" customHeight="1" x14ac:dyDescent="0.2">
      <c r="A26" s="24">
        <v>2119022</v>
      </c>
      <c r="D26" s="29">
        <f t="shared" si="0"/>
        <v>0</v>
      </c>
    </row>
    <row r="27" spans="1:4" ht="18.75" customHeight="1" x14ac:dyDescent="0.2">
      <c r="A27" s="24">
        <v>2119023</v>
      </c>
      <c r="D27" s="29">
        <f t="shared" si="0"/>
        <v>0</v>
      </c>
    </row>
    <row r="28" spans="1:4" ht="18.75" customHeight="1" x14ac:dyDescent="0.2">
      <c r="A28" s="24">
        <v>2119024</v>
      </c>
      <c r="D28" s="29">
        <f t="shared" si="0"/>
        <v>0</v>
      </c>
    </row>
    <row r="29" spans="1:4" ht="18.75" customHeight="1" x14ac:dyDescent="0.2">
      <c r="A29" s="24">
        <v>2119025</v>
      </c>
      <c r="D29" s="29">
        <f t="shared" si="0"/>
        <v>0</v>
      </c>
    </row>
    <row r="30" spans="1:4" ht="18.75" customHeight="1" x14ac:dyDescent="0.2">
      <c r="A30" s="24">
        <v>2119026</v>
      </c>
      <c r="D30" s="29">
        <f t="shared" si="0"/>
        <v>0</v>
      </c>
    </row>
    <row r="31" spans="1:4" ht="18.75" customHeight="1" x14ac:dyDescent="0.2">
      <c r="A31" s="24">
        <v>2119027</v>
      </c>
      <c r="D31" s="29">
        <f t="shared" si="0"/>
        <v>0</v>
      </c>
    </row>
    <row r="32" spans="1:4" ht="18.75" customHeight="1" x14ac:dyDescent="0.2">
      <c r="A32" s="24">
        <v>2119028</v>
      </c>
      <c r="D32" s="29">
        <f t="shared" si="0"/>
        <v>0</v>
      </c>
    </row>
    <row r="33" spans="1:4" ht="18.75" customHeight="1" x14ac:dyDescent="0.2">
      <c r="A33" s="24">
        <v>2119029</v>
      </c>
      <c r="D33" s="29">
        <f t="shared" si="0"/>
        <v>0</v>
      </c>
    </row>
    <row r="34" spans="1:4" ht="18.75" customHeight="1" x14ac:dyDescent="0.2">
      <c r="C34" s="25">
        <f>SUM(C5:C33)</f>
        <v>4000</v>
      </c>
    </row>
  </sheetData>
  <mergeCells count="1">
    <mergeCell ref="A1:B1"/>
  </mergeCells>
  <printOptions gridLines="1" gridLinesSet="0"/>
  <pageMargins left="0.4" right="0.36" top="1" bottom="1" header="0.5" footer="0.5"/>
  <pageSetup orientation="portrait" horizontalDpi="300" verticalDpi="300" r:id="rId1"/>
  <headerFooter alignWithMargins="0">
    <oddHeader>&amp;C19 EMS Supplies</oddHeader>
    <oddFooter>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BreakPreview" zoomScale="60" zoomScaleNormal="75" workbookViewId="0">
      <selection sqref="A1:B1"/>
    </sheetView>
  </sheetViews>
  <sheetFormatPr defaultRowHeight="18.75" customHeight="1" x14ac:dyDescent="0.2"/>
  <cols>
    <col min="1" max="1" width="10.5703125" style="24" bestFit="1" customWidth="1"/>
    <col min="2" max="2" width="41.28515625" style="24" customWidth="1"/>
    <col min="3" max="3" width="11" style="25" customWidth="1"/>
    <col min="4" max="4" width="13.5703125" style="29" bestFit="1" customWidth="1"/>
    <col min="5" max="5" width="9.42578125" style="30" bestFit="1" customWidth="1"/>
    <col min="6" max="6" width="10.85546875" style="30" customWidth="1"/>
    <col min="7" max="16384" width="9.140625" style="24"/>
  </cols>
  <sheetData>
    <row r="1" spans="1:6" ht="18.75" customHeight="1" x14ac:dyDescent="0.25">
      <c r="A1" s="196" t="s">
        <v>254</v>
      </c>
      <c r="B1" s="197"/>
      <c r="C1" s="32"/>
      <c r="D1" s="50"/>
      <c r="E1" s="33"/>
      <c r="F1" s="33"/>
    </row>
    <row r="2" spans="1:6" ht="18.75" customHeight="1" x14ac:dyDescent="0.2">
      <c r="A2" s="34" t="s">
        <v>3</v>
      </c>
      <c r="B2" s="34" t="s">
        <v>4</v>
      </c>
      <c r="C2" s="35" t="s">
        <v>18</v>
      </c>
      <c r="D2" s="47" t="s">
        <v>8</v>
      </c>
      <c r="E2" s="36" t="s">
        <v>173</v>
      </c>
      <c r="F2" s="36" t="s">
        <v>9</v>
      </c>
    </row>
    <row r="3" spans="1:6" ht="18.75" customHeight="1" x14ac:dyDescent="0.2">
      <c r="A3" s="34" t="s">
        <v>10</v>
      </c>
      <c r="B3" s="34"/>
      <c r="C3" s="35" t="s">
        <v>11</v>
      </c>
      <c r="D3" s="47"/>
      <c r="E3" s="36" t="s">
        <v>125</v>
      </c>
      <c r="F3" s="36"/>
    </row>
    <row r="4" spans="1:6" ht="18.75" customHeight="1" x14ac:dyDescent="0.2">
      <c r="A4" s="37"/>
      <c r="B4" s="37"/>
      <c r="C4" s="37"/>
      <c r="D4" s="50">
        <v>4000</v>
      </c>
      <c r="E4" s="33"/>
      <c r="F4" s="33"/>
    </row>
    <row r="5" spans="1:6" ht="18.75" customHeight="1" x14ac:dyDescent="0.2">
      <c r="A5" s="37">
        <v>2120001</v>
      </c>
      <c r="B5" s="37"/>
      <c r="C5" s="32"/>
      <c r="D5" s="50">
        <f>+D4-C5</f>
        <v>4000</v>
      </c>
      <c r="E5" s="33"/>
      <c r="F5" s="33"/>
    </row>
    <row r="6" spans="1:6" ht="18.75" customHeight="1" x14ac:dyDescent="0.2">
      <c r="A6" s="37">
        <v>2120002</v>
      </c>
      <c r="B6" s="37"/>
      <c r="C6" s="32"/>
      <c r="D6" s="50">
        <f t="shared" ref="D6:D34" si="0">+D5-C6</f>
        <v>4000</v>
      </c>
      <c r="E6" s="33"/>
      <c r="F6" s="33"/>
    </row>
    <row r="7" spans="1:6" ht="18.75" customHeight="1" x14ac:dyDescent="0.2">
      <c r="A7" s="37">
        <v>2120003</v>
      </c>
      <c r="B7" s="37"/>
      <c r="C7" s="32"/>
      <c r="D7" s="50">
        <f t="shared" si="0"/>
        <v>4000</v>
      </c>
      <c r="E7" s="33"/>
      <c r="F7" s="33"/>
    </row>
    <row r="8" spans="1:6" ht="18.75" customHeight="1" x14ac:dyDescent="0.2">
      <c r="A8" s="37">
        <v>2120004</v>
      </c>
      <c r="B8" s="37"/>
      <c r="C8" s="32"/>
      <c r="D8" s="50">
        <f t="shared" si="0"/>
        <v>4000</v>
      </c>
      <c r="E8" s="33"/>
      <c r="F8" s="33"/>
    </row>
    <row r="9" spans="1:6" ht="18.75" customHeight="1" x14ac:dyDescent="0.2">
      <c r="A9" s="37">
        <v>2120005</v>
      </c>
      <c r="B9" s="37"/>
      <c r="C9" s="32"/>
      <c r="D9" s="50">
        <f t="shared" si="0"/>
        <v>4000</v>
      </c>
      <c r="E9" s="33"/>
      <c r="F9" s="33"/>
    </row>
    <row r="10" spans="1:6" ht="18.75" customHeight="1" x14ac:dyDescent="0.2">
      <c r="A10" s="37">
        <v>2120006</v>
      </c>
      <c r="B10" s="37"/>
      <c r="C10" s="32"/>
      <c r="D10" s="50">
        <f t="shared" si="0"/>
        <v>4000</v>
      </c>
      <c r="E10" s="33"/>
      <c r="F10" s="33"/>
    </row>
    <row r="11" spans="1:6" ht="18.75" customHeight="1" x14ac:dyDescent="0.2">
      <c r="A11" s="37">
        <v>2120007</v>
      </c>
      <c r="B11" s="37"/>
      <c r="C11" s="32"/>
      <c r="D11" s="50">
        <f t="shared" si="0"/>
        <v>4000</v>
      </c>
      <c r="E11" s="33"/>
      <c r="F11" s="33"/>
    </row>
    <row r="12" spans="1:6" ht="18.75" customHeight="1" x14ac:dyDescent="0.2">
      <c r="A12" s="37">
        <v>2120008</v>
      </c>
      <c r="B12" s="37"/>
      <c r="C12" s="32"/>
      <c r="D12" s="50">
        <f t="shared" si="0"/>
        <v>4000</v>
      </c>
      <c r="E12" s="33"/>
      <c r="F12" s="33"/>
    </row>
    <row r="13" spans="1:6" ht="18.75" customHeight="1" x14ac:dyDescent="0.2">
      <c r="A13" s="37">
        <v>2120009</v>
      </c>
      <c r="B13" s="37"/>
      <c r="C13" s="32"/>
      <c r="D13" s="50">
        <f t="shared" si="0"/>
        <v>4000</v>
      </c>
      <c r="E13" s="33"/>
      <c r="F13" s="33"/>
    </row>
    <row r="14" spans="1:6" ht="18.75" customHeight="1" x14ac:dyDescent="0.2">
      <c r="A14" s="37">
        <v>2120010</v>
      </c>
      <c r="B14" s="37"/>
      <c r="C14" s="32"/>
      <c r="D14" s="50">
        <f t="shared" si="0"/>
        <v>4000</v>
      </c>
      <c r="E14" s="33"/>
      <c r="F14" s="33"/>
    </row>
    <row r="15" spans="1:6" ht="18.75" customHeight="1" x14ac:dyDescent="0.2">
      <c r="A15" s="37">
        <v>2120011</v>
      </c>
      <c r="B15" s="37"/>
      <c r="C15" s="32"/>
      <c r="D15" s="50">
        <f t="shared" si="0"/>
        <v>4000</v>
      </c>
      <c r="E15" s="33"/>
      <c r="F15" s="33"/>
    </row>
    <row r="16" spans="1:6" ht="18.75" customHeight="1" x14ac:dyDescent="0.2">
      <c r="A16" s="37">
        <v>2120012</v>
      </c>
      <c r="B16" s="37"/>
      <c r="C16" s="32"/>
      <c r="D16" s="50">
        <f t="shared" si="0"/>
        <v>4000</v>
      </c>
      <c r="E16" s="33"/>
      <c r="F16" s="33"/>
    </row>
    <row r="17" spans="1:6" ht="18.75" customHeight="1" x14ac:dyDescent="0.2">
      <c r="A17" s="37">
        <v>2120013</v>
      </c>
      <c r="B17" s="37"/>
      <c r="C17" s="32"/>
      <c r="D17" s="50">
        <f t="shared" si="0"/>
        <v>4000</v>
      </c>
      <c r="E17" s="33"/>
      <c r="F17" s="33"/>
    </row>
    <row r="18" spans="1:6" ht="18.75" customHeight="1" x14ac:dyDescent="0.2">
      <c r="A18" s="37">
        <v>2120014</v>
      </c>
      <c r="B18" s="37"/>
      <c r="C18" s="32"/>
      <c r="D18" s="50">
        <f t="shared" si="0"/>
        <v>4000</v>
      </c>
      <c r="E18" s="33"/>
      <c r="F18" s="33"/>
    </row>
    <row r="19" spans="1:6" ht="18.75" customHeight="1" x14ac:dyDescent="0.2">
      <c r="A19" s="37">
        <v>2120015</v>
      </c>
      <c r="B19" s="37"/>
      <c r="C19" s="32"/>
      <c r="D19" s="50">
        <f t="shared" si="0"/>
        <v>4000</v>
      </c>
      <c r="E19" s="33"/>
      <c r="F19" s="33"/>
    </row>
    <row r="20" spans="1:6" ht="18.75" customHeight="1" x14ac:dyDescent="0.2">
      <c r="A20" s="37">
        <v>2120016</v>
      </c>
      <c r="B20" s="37"/>
      <c r="C20" s="32"/>
      <c r="D20" s="50">
        <f t="shared" si="0"/>
        <v>4000</v>
      </c>
      <c r="E20" s="33"/>
      <c r="F20" s="33"/>
    </row>
    <row r="21" spans="1:6" ht="18.75" customHeight="1" x14ac:dyDescent="0.2">
      <c r="A21" s="37">
        <v>2120017</v>
      </c>
      <c r="B21" s="37"/>
      <c r="C21" s="32"/>
      <c r="D21" s="50">
        <f t="shared" si="0"/>
        <v>4000</v>
      </c>
      <c r="E21" s="33"/>
      <c r="F21" s="33"/>
    </row>
    <row r="22" spans="1:6" ht="18.75" customHeight="1" x14ac:dyDescent="0.2">
      <c r="A22" s="37">
        <v>2120018</v>
      </c>
      <c r="B22" s="37"/>
      <c r="C22" s="32"/>
      <c r="D22" s="50">
        <f t="shared" si="0"/>
        <v>4000</v>
      </c>
      <c r="E22" s="33"/>
      <c r="F22" s="33"/>
    </row>
    <row r="23" spans="1:6" ht="18.75" customHeight="1" x14ac:dyDescent="0.2">
      <c r="A23" s="37">
        <v>2120019</v>
      </c>
      <c r="B23" s="37"/>
      <c r="C23" s="32"/>
      <c r="D23" s="50">
        <f t="shared" si="0"/>
        <v>4000</v>
      </c>
      <c r="E23" s="33"/>
      <c r="F23" s="33"/>
    </row>
    <row r="24" spans="1:6" ht="18.75" customHeight="1" x14ac:dyDescent="0.2">
      <c r="A24" s="37">
        <v>2120020</v>
      </c>
      <c r="B24" s="37"/>
      <c r="C24" s="32"/>
      <c r="D24" s="50">
        <f t="shared" si="0"/>
        <v>4000</v>
      </c>
      <c r="E24" s="33"/>
      <c r="F24" s="33"/>
    </row>
    <row r="25" spans="1:6" ht="18.75" customHeight="1" x14ac:dyDescent="0.2">
      <c r="A25" s="37">
        <v>2120021</v>
      </c>
      <c r="B25" s="37"/>
      <c r="C25" s="32"/>
      <c r="D25" s="50">
        <f t="shared" si="0"/>
        <v>4000</v>
      </c>
      <c r="E25" s="33"/>
      <c r="F25" s="33"/>
    </row>
    <row r="26" spans="1:6" ht="18.75" customHeight="1" x14ac:dyDescent="0.2">
      <c r="A26" s="37">
        <v>2120022</v>
      </c>
      <c r="B26" s="37"/>
      <c r="C26" s="32"/>
      <c r="D26" s="50">
        <f t="shared" si="0"/>
        <v>4000</v>
      </c>
      <c r="E26" s="33"/>
      <c r="F26" s="33"/>
    </row>
    <row r="27" spans="1:6" ht="18.75" customHeight="1" x14ac:dyDescent="0.2">
      <c r="A27" s="37">
        <v>2120023</v>
      </c>
      <c r="B27" s="37"/>
      <c r="C27" s="32"/>
      <c r="D27" s="50">
        <f t="shared" si="0"/>
        <v>4000</v>
      </c>
      <c r="E27" s="33"/>
      <c r="F27" s="33"/>
    </row>
    <row r="28" spans="1:6" ht="18.75" customHeight="1" x14ac:dyDescent="0.2">
      <c r="A28" s="37">
        <v>2120024</v>
      </c>
      <c r="B28" s="37"/>
      <c r="C28" s="32"/>
      <c r="D28" s="50">
        <f t="shared" si="0"/>
        <v>4000</v>
      </c>
      <c r="E28" s="33"/>
      <c r="F28" s="33"/>
    </row>
    <row r="29" spans="1:6" ht="18.75" customHeight="1" x14ac:dyDescent="0.2">
      <c r="A29" s="37">
        <v>2120025</v>
      </c>
      <c r="B29" s="37"/>
      <c r="C29" s="32"/>
      <c r="D29" s="50">
        <f t="shared" si="0"/>
        <v>4000</v>
      </c>
      <c r="E29" s="33"/>
      <c r="F29" s="33"/>
    </row>
    <row r="30" spans="1:6" ht="18.75" customHeight="1" x14ac:dyDescent="0.2">
      <c r="A30" s="37">
        <v>2120026</v>
      </c>
      <c r="B30" s="37"/>
      <c r="C30" s="32"/>
      <c r="D30" s="50">
        <f t="shared" si="0"/>
        <v>4000</v>
      </c>
      <c r="E30" s="33"/>
      <c r="F30" s="33"/>
    </row>
    <row r="31" spans="1:6" ht="18.75" customHeight="1" x14ac:dyDescent="0.2">
      <c r="A31" s="37">
        <v>2120027</v>
      </c>
      <c r="B31" s="37"/>
      <c r="C31" s="32"/>
      <c r="D31" s="50">
        <f t="shared" si="0"/>
        <v>4000</v>
      </c>
      <c r="E31" s="33"/>
      <c r="F31" s="33"/>
    </row>
    <row r="32" spans="1:6" ht="18.75" customHeight="1" x14ac:dyDescent="0.2">
      <c r="A32" s="37">
        <v>2120028</v>
      </c>
      <c r="B32" s="37"/>
      <c r="C32" s="32"/>
      <c r="D32" s="50">
        <f t="shared" si="0"/>
        <v>4000</v>
      </c>
      <c r="E32" s="33"/>
      <c r="F32" s="33"/>
    </row>
    <row r="33" spans="1:6" ht="18.75" customHeight="1" x14ac:dyDescent="0.2">
      <c r="A33" s="37">
        <v>2120029</v>
      </c>
      <c r="B33" s="37"/>
      <c r="C33" s="32"/>
      <c r="D33" s="50">
        <f t="shared" si="0"/>
        <v>4000</v>
      </c>
      <c r="E33" s="33"/>
      <c r="F33" s="33"/>
    </row>
    <row r="34" spans="1:6" ht="18.75" customHeight="1" x14ac:dyDescent="0.2">
      <c r="A34" s="37">
        <v>2120030</v>
      </c>
      <c r="B34" s="37"/>
      <c r="C34" s="32"/>
      <c r="D34" s="50">
        <f t="shared" si="0"/>
        <v>4000</v>
      </c>
      <c r="E34" s="33"/>
      <c r="F34" s="33"/>
    </row>
    <row r="35" spans="1:6" ht="18.75" customHeight="1" x14ac:dyDescent="0.2">
      <c r="A35" s="37"/>
      <c r="B35" s="37"/>
      <c r="C35" s="32"/>
      <c r="D35" s="50"/>
      <c r="E35" s="33"/>
      <c r="F35" s="33"/>
    </row>
  </sheetData>
  <mergeCells count="1">
    <mergeCell ref="A1:B1"/>
  </mergeCells>
  <printOptions gridLines="1" gridLinesSet="0"/>
  <pageMargins left="0.5" right="0.5" top="1" bottom="1" header="0.5" footer="0.5"/>
  <pageSetup orientation="portrait" horizontalDpi="300" verticalDpi="300" r:id="rId1"/>
  <headerFooter alignWithMargins="0">
    <oddHeader>&amp;C20 Office Supplies</oddHeader>
    <oddFooter>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BreakPreview" zoomScale="60" zoomScaleNormal="75" workbookViewId="0">
      <selection sqref="A1:B1"/>
    </sheetView>
  </sheetViews>
  <sheetFormatPr defaultRowHeight="18.75" customHeight="1" x14ac:dyDescent="0.2"/>
  <cols>
    <col min="1" max="1" width="10.5703125" style="24" bestFit="1" customWidth="1"/>
    <col min="2" max="2" width="41.7109375" style="24" customWidth="1"/>
    <col min="3" max="3" width="9.140625" style="25"/>
    <col min="4" max="4" width="13.28515625" style="29" bestFit="1" customWidth="1"/>
    <col min="5" max="6" width="7.85546875" style="30" customWidth="1"/>
    <col min="7" max="16384" width="9.140625" style="24"/>
  </cols>
  <sheetData>
    <row r="1" spans="1:6" ht="18.75" customHeight="1" x14ac:dyDescent="0.25">
      <c r="A1" s="196" t="s">
        <v>255</v>
      </c>
      <c r="B1" s="197"/>
      <c r="C1" s="32"/>
      <c r="D1" s="50"/>
      <c r="E1" s="33"/>
      <c r="F1" s="33"/>
    </row>
    <row r="2" spans="1:6" ht="18.75" customHeight="1" x14ac:dyDescent="0.2">
      <c r="A2" s="34" t="s">
        <v>3</v>
      </c>
      <c r="B2" s="34" t="s">
        <v>4</v>
      </c>
      <c r="C2" s="35" t="s">
        <v>18</v>
      </c>
      <c r="D2" s="47" t="s">
        <v>8</v>
      </c>
      <c r="E2" s="36" t="s">
        <v>173</v>
      </c>
      <c r="F2" s="36" t="s">
        <v>9</v>
      </c>
    </row>
    <row r="3" spans="1:6" ht="18.75" customHeight="1" x14ac:dyDescent="0.2">
      <c r="A3" s="34" t="s">
        <v>10</v>
      </c>
      <c r="B3" s="34"/>
      <c r="C3" s="35" t="s">
        <v>11</v>
      </c>
      <c r="D3" s="47"/>
      <c r="E3" s="36" t="s">
        <v>125</v>
      </c>
      <c r="F3" s="36"/>
    </row>
    <row r="4" spans="1:6" ht="18.75" customHeight="1" x14ac:dyDescent="0.2">
      <c r="A4" s="37" t="s">
        <v>13</v>
      </c>
      <c r="B4" s="37"/>
      <c r="C4" s="32"/>
      <c r="D4" s="50">
        <v>7000</v>
      </c>
      <c r="E4" s="33"/>
      <c r="F4" s="33"/>
    </row>
    <row r="5" spans="1:6" ht="18.75" customHeight="1" x14ac:dyDescent="0.2">
      <c r="A5" s="37">
        <v>2121001</v>
      </c>
      <c r="B5" s="37"/>
      <c r="C5" s="32"/>
      <c r="D5" s="50">
        <f>+D4-C5</f>
        <v>7000</v>
      </c>
      <c r="E5" s="33"/>
      <c r="F5" s="33"/>
    </row>
    <row r="6" spans="1:6" ht="18.75" customHeight="1" x14ac:dyDescent="0.2">
      <c r="A6" s="37">
        <v>2121002</v>
      </c>
      <c r="B6" s="37"/>
      <c r="C6" s="32"/>
      <c r="D6" s="50">
        <f t="shared" ref="D6:D34" si="0">+D5-C6</f>
        <v>7000</v>
      </c>
      <c r="E6" s="33"/>
      <c r="F6" s="33"/>
    </row>
    <row r="7" spans="1:6" ht="18.75" customHeight="1" x14ac:dyDescent="0.2">
      <c r="A7" s="37">
        <v>2121003</v>
      </c>
      <c r="B7" s="37"/>
      <c r="C7" s="32"/>
      <c r="D7" s="50">
        <f t="shared" si="0"/>
        <v>7000</v>
      </c>
      <c r="E7" s="33"/>
      <c r="F7" s="33"/>
    </row>
    <row r="8" spans="1:6" ht="18.75" customHeight="1" x14ac:dyDescent="0.2">
      <c r="A8" s="37">
        <v>2121004</v>
      </c>
      <c r="B8" s="37"/>
      <c r="C8" s="32"/>
      <c r="D8" s="50">
        <f t="shared" si="0"/>
        <v>7000</v>
      </c>
      <c r="E8" s="33"/>
      <c r="F8" s="33"/>
    </row>
    <row r="9" spans="1:6" ht="18.75" customHeight="1" x14ac:dyDescent="0.2">
      <c r="A9" s="37">
        <v>2121005</v>
      </c>
      <c r="B9" s="37"/>
      <c r="C9" s="32"/>
      <c r="D9" s="50">
        <f t="shared" si="0"/>
        <v>7000</v>
      </c>
      <c r="E9" s="33"/>
      <c r="F9" s="33"/>
    </row>
    <row r="10" spans="1:6" ht="18.75" customHeight="1" x14ac:dyDescent="0.2">
      <c r="A10" s="37">
        <v>2121006</v>
      </c>
      <c r="B10" s="37"/>
      <c r="C10" s="32"/>
      <c r="D10" s="50">
        <f t="shared" si="0"/>
        <v>7000</v>
      </c>
      <c r="E10" s="33"/>
      <c r="F10" s="33"/>
    </row>
    <row r="11" spans="1:6" ht="18.75" customHeight="1" x14ac:dyDescent="0.2">
      <c r="A11" s="37">
        <v>2121007</v>
      </c>
      <c r="B11" s="37"/>
      <c r="C11" s="32"/>
      <c r="D11" s="50">
        <f t="shared" si="0"/>
        <v>7000</v>
      </c>
      <c r="E11" s="33"/>
      <c r="F11" s="33"/>
    </row>
    <row r="12" spans="1:6" ht="18.75" customHeight="1" x14ac:dyDescent="0.2">
      <c r="A12" s="37">
        <v>2121008</v>
      </c>
      <c r="B12" s="37"/>
      <c r="C12" s="32"/>
      <c r="D12" s="50">
        <f t="shared" si="0"/>
        <v>7000</v>
      </c>
      <c r="E12" s="33"/>
      <c r="F12" s="33"/>
    </row>
    <row r="13" spans="1:6" ht="18.75" customHeight="1" x14ac:dyDescent="0.2">
      <c r="A13" s="37">
        <v>2121009</v>
      </c>
      <c r="B13" s="37"/>
      <c r="C13" s="32"/>
      <c r="D13" s="50">
        <f t="shared" si="0"/>
        <v>7000</v>
      </c>
      <c r="E13" s="33"/>
      <c r="F13" s="33"/>
    </row>
    <row r="14" spans="1:6" ht="18.75" customHeight="1" x14ac:dyDescent="0.2">
      <c r="A14" s="37">
        <v>2121010</v>
      </c>
      <c r="B14" s="37"/>
      <c r="C14" s="32"/>
      <c r="D14" s="50">
        <f t="shared" si="0"/>
        <v>7000</v>
      </c>
      <c r="E14" s="33"/>
      <c r="F14" s="33"/>
    </row>
    <row r="15" spans="1:6" ht="18.75" customHeight="1" x14ac:dyDescent="0.2">
      <c r="A15" s="37">
        <v>2121011</v>
      </c>
      <c r="B15" s="37"/>
      <c r="C15" s="32"/>
      <c r="D15" s="50">
        <f t="shared" si="0"/>
        <v>7000</v>
      </c>
      <c r="E15" s="33"/>
      <c r="F15" s="33"/>
    </row>
    <row r="16" spans="1:6" ht="18.75" customHeight="1" x14ac:dyDescent="0.2">
      <c r="A16" s="37">
        <v>2121012</v>
      </c>
      <c r="B16" s="37"/>
      <c r="C16" s="32"/>
      <c r="D16" s="50">
        <f t="shared" si="0"/>
        <v>7000</v>
      </c>
      <c r="E16" s="33"/>
      <c r="F16" s="33"/>
    </row>
    <row r="17" spans="1:6" ht="18.75" customHeight="1" x14ac:dyDescent="0.2">
      <c r="A17" s="37">
        <v>2121013</v>
      </c>
      <c r="B17" s="37"/>
      <c r="C17" s="32"/>
      <c r="D17" s="50">
        <f t="shared" si="0"/>
        <v>7000</v>
      </c>
      <c r="E17" s="33"/>
      <c r="F17" s="33"/>
    </row>
    <row r="18" spans="1:6" ht="18.75" customHeight="1" x14ac:dyDescent="0.2">
      <c r="A18" s="37">
        <v>2121014</v>
      </c>
      <c r="B18" s="37"/>
      <c r="C18" s="32"/>
      <c r="D18" s="50">
        <f t="shared" si="0"/>
        <v>7000</v>
      </c>
      <c r="E18" s="33"/>
      <c r="F18" s="33"/>
    </row>
    <row r="19" spans="1:6" ht="18.75" customHeight="1" x14ac:dyDescent="0.2">
      <c r="A19" s="37">
        <v>2121015</v>
      </c>
      <c r="B19" s="37"/>
      <c r="C19" s="32"/>
      <c r="D19" s="50">
        <f t="shared" si="0"/>
        <v>7000</v>
      </c>
      <c r="E19" s="33"/>
      <c r="F19" s="33"/>
    </row>
    <row r="20" spans="1:6" ht="18.75" customHeight="1" x14ac:dyDescent="0.2">
      <c r="A20" s="37">
        <v>2121016</v>
      </c>
      <c r="B20" s="37"/>
      <c r="C20" s="32"/>
      <c r="D20" s="50">
        <f t="shared" si="0"/>
        <v>7000</v>
      </c>
      <c r="E20" s="33"/>
      <c r="F20" s="33"/>
    </row>
    <row r="21" spans="1:6" ht="18.75" customHeight="1" x14ac:dyDescent="0.2">
      <c r="A21" s="37">
        <v>2121017</v>
      </c>
      <c r="B21" s="37"/>
      <c r="C21" s="32"/>
      <c r="D21" s="50">
        <f t="shared" si="0"/>
        <v>7000</v>
      </c>
      <c r="E21" s="33"/>
      <c r="F21" s="33"/>
    </row>
    <row r="22" spans="1:6" ht="18.75" customHeight="1" x14ac:dyDescent="0.2">
      <c r="A22" s="37">
        <v>2121018</v>
      </c>
      <c r="B22" s="37"/>
      <c r="C22" s="32"/>
      <c r="D22" s="50">
        <f t="shared" si="0"/>
        <v>7000</v>
      </c>
      <c r="E22" s="33"/>
      <c r="F22" s="33"/>
    </row>
    <row r="23" spans="1:6" ht="18.75" customHeight="1" x14ac:dyDescent="0.2">
      <c r="A23" s="37">
        <v>2121019</v>
      </c>
      <c r="B23" s="37"/>
      <c r="C23" s="32"/>
      <c r="D23" s="50">
        <f t="shared" si="0"/>
        <v>7000</v>
      </c>
      <c r="E23" s="33"/>
      <c r="F23" s="33"/>
    </row>
    <row r="24" spans="1:6" ht="18.75" customHeight="1" x14ac:dyDescent="0.2">
      <c r="A24" s="37">
        <v>2121020</v>
      </c>
      <c r="B24" s="37"/>
      <c r="C24" s="32"/>
      <c r="D24" s="50">
        <f t="shared" si="0"/>
        <v>7000</v>
      </c>
      <c r="E24" s="33"/>
      <c r="F24" s="33"/>
    </row>
    <row r="25" spans="1:6" ht="18.75" customHeight="1" x14ac:dyDescent="0.2">
      <c r="A25" s="37">
        <v>2121021</v>
      </c>
      <c r="B25" s="37"/>
      <c r="C25" s="32"/>
      <c r="D25" s="50">
        <f t="shared" si="0"/>
        <v>7000</v>
      </c>
      <c r="E25" s="33"/>
      <c r="F25" s="33"/>
    </row>
    <row r="26" spans="1:6" ht="18.75" customHeight="1" x14ac:dyDescent="0.2">
      <c r="A26" s="37">
        <v>2121022</v>
      </c>
      <c r="B26" s="37"/>
      <c r="C26" s="32"/>
      <c r="D26" s="50">
        <f t="shared" si="0"/>
        <v>7000</v>
      </c>
      <c r="E26" s="33"/>
      <c r="F26" s="33"/>
    </row>
    <row r="27" spans="1:6" ht="18.75" customHeight="1" x14ac:dyDescent="0.2">
      <c r="A27" s="37">
        <v>2121023</v>
      </c>
      <c r="B27" s="37"/>
      <c r="C27" s="32"/>
      <c r="D27" s="50">
        <f t="shared" si="0"/>
        <v>7000</v>
      </c>
      <c r="E27" s="33"/>
      <c r="F27" s="33"/>
    </row>
    <row r="28" spans="1:6" ht="18.75" customHeight="1" x14ac:dyDescent="0.2">
      <c r="A28" s="37">
        <v>2121024</v>
      </c>
      <c r="B28" s="37"/>
      <c r="C28" s="32"/>
      <c r="D28" s="50">
        <f t="shared" si="0"/>
        <v>7000</v>
      </c>
      <c r="E28" s="33"/>
      <c r="F28" s="33"/>
    </row>
    <row r="29" spans="1:6" ht="18.75" customHeight="1" x14ac:dyDescent="0.2">
      <c r="A29" s="37">
        <v>2121025</v>
      </c>
      <c r="B29" s="37"/>
      <c r="C29" s="32"/>
      <c r="D29" s="50">
        <f t="shared" si="0"/>
        <v>7000</v>
      </c>
      <c r="E29" s="33"/>
      <c r="F29" s="33"/>
    </row>
    <row r="30" spans="1:6" ht="18.75" customHeight="1" x14ac:dyDescent="0.2">
      <c r="A30" s="37">
        <v>2121026</v>
      </c>
      <c r="B30" s="37"/>
      <c r="C30" s="32"/>
      <c r="D30" s="50">
        <f t="shared" si="0"/>
        <v>7000</v>
      </c>
      <c r="E30" s="33"/>
      <c r="F30" s="33"/>
    </row>
    <row r="31" spans="1:6" ht="18.75" customHeight="1" x14ac:dyDescent="0.2">
      <c r="A31" s="37">
        <v>2121027</v>
      </c>
      <c r="B31" s="37"/>
      <c r="C31" s="32"/>
      <c r="D31" s="50">
        <f t="shared" si="0"/>
        <v>7000</v>
      </c>
      <c r="E31" s="33"/>
      <c r="F31" s="33"/>
    </row>
    <row r="32" spans="1:6" ht="18.75" customHeight="1" x14ac:dyDescent="0.2">
      <c r="A32" s="37">
        <v>2121028</v>
      </c>
      <c r="B32" s="37"/>
      <c r="C32" s="32"/>
      <c r="D32" s="50">
        <f t="shared" si="0"/>
        <v>7000</v>
      </c>
      <c r="E32" s="33"/>
      <c r="F32" s="33"/>
    </row>
    <row r="33" spans="1:6" ht="18.75" customHeight="1" x14ac:dyDescent="0.2">
      <c r="A33" s="37">
        <v>2121029</v>
      </c>
      <c r="B33" s="37"/>
      <c r="C33" s="32"/>
      <c r="D33" s="50">
        <f t="shared" si="0"/>
        <v>7000</v>
      </c>
      <c r="E33" s="33"/>
      <c r="F33" s="33"/>
    </row>
    <row r="34" spans="1:6" ht="18.75" customHeight="1" x14ac:dyDescent="0.2">
      <c r="A34" s="37">
        <v>2121030</v>
      </c>
      <c r="B34" s="37"/>
      <c r="C34" s="32"/>
      <c r="D34" s="50">
        <f t="shared" si="0"/>
        <v>7000</v>
      </c>
      <c r="E34" s="33"/>
      <c r="F34" s="33"/>
    </row>
    <row r="35" spans="1:6" ht="18.75" customHeight="1" x14ac:dyDescent="0.2">
      <c r="A35" s="37"/>
      <c r="B35" s="37"/>
      <c r="C35" s="32"/>
      <c r="D35" s="50"/>
      <c r="E35" s="33"/>
      <c r="F35" s="33"/>
    </row>
  </sheetData>
  <mergeCells count="1">
    <mergeCell ref="A1:B1"/>
  </mergeCells>
  <printOptions gridLines="1" gridLinesSet="0"/>
  <pageMargins left="0.5" right="0.5" top="1" bottom="1" header="0.5" footer="0.5"/>
  <pageSetup orientation="portrait" horizontalDpi="300" verticalDpi="300" r:id="rId1"/>
  <headerFooter alignWithMargins="0">
    <oddHeader>&amp;C21 Uniforms</oddHeader>
    <oddFooter>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zoomScale="60" zoomScaleNormal="75" workbookViewId="0">
      <selection sqref="A1:B1"/>
    </sheetView>
  </sheetViews>
  <sheetFormatPr defaultRowHeight="18.75" customHeight="1" x14ac:dyDescent="0.2"/>
  <cols>
    <col min="1" max="1" width="10.5703125" style="24" bestFit="1" customWidth="1"/>
    <col min="2" max="2" width="42.85546875" style="24" customWidth="1"/>
    <col min="3" max="3" width="13.28515625" style="29" bestFit="1" customWidth="1"/>
    <col min="4" max="4" width="13.42578125" style="29" bestFit="1" customWidth="1"/>
    <col min="5" max="5" width="10.28515625" style="25" bestFit="1" customWidth="1"/>
    <col min="6" max="6" width="14.140625" style="29" bestFit="1" customWidth="1"/>
    <col min="7" max="7" width="9.42578125" style="30" bestFit="1" customWidth="1"/>
    <col min="8" max="8" width="7.85546875" style="30" customWidth="1"/>
    <col min="9" max="16384" width="9.140625" style="24"/>
  </cols>
  <sheetData>
    <row r="1" spans="1:8" ht="18.75" customHeight="1" x14ac:dyDescent="0.25">
      <c r="A1" s="196" t="s">
        <v>256</v>
      </c>
      <c r="B1" s="197"/>
      <c r="C1" s="50"/>
      <c r="D1" s="50" t="s">
        <v>17</v>
      </c>
      <c r="E1" s="32"/>
      <c r="F1" s="50"/>
      <c r="G1" s="33"/>
      <c r="H1" s="33"/>
    </row>
    <row r="2" spans="1:8" ht="18.75" customHeight="1" x14ac:dyDescent="0.2">
      <c r="A2" s="34" t="s">
        <v>3</v>
      </c>
      <c r="B2" s="34" t="s">
        <v>4</v>
      </c>
      <c r="C2" s="47" t="s">
        <v>11</v>
      </c>
      <c r="D2" s="47" t="s">
        <v>18</v>
      </c>
      <c r="E2" s="35" t="s">
        <v>20</v>
      </c>
      <c r="F2" s="47" t="s">
        <v>8</v>
      </c>
      <c r="G2" s="36" t="s">
        <v>173</v>
      </c>
      <c r="H2" s="36" t="s">
        <v>9</v>
      </c>
    </row>
    <row r="3" spans="1:8" ht="18.75" customHeight="1" x14ac:dyDescent="0.2">
      <c r="A3" s="34" t="s">
        <v>10</v>
      </c>
      <c r="B3" s="34"/>
      <c r="C3" s="47" t="s">
        <v>12</v>
      </c>
      <c r="D3" s="47" t="s">
        <v>11</v>
      </c>
      <c r="E3" s="35" t="s">
        <v>11</v>
      </c>
      <c r="F3" s="47"/>
      <c r="G3" s="36" t="s">
        <v>125</v>
      </c>
      <c r="H3" s="36"/>
    </row>
    <row r="4" spans="1:8" ht="18.75" customHeight="1" x14ac:dyDescent="0.2">
      <c r="A4" s="37" t="s">
        <v>13</v>
      </c>
      <c r="B4" s="37"/>
      <c r="C4" s="50"/>
      <c r="D4" s="50"/>
      <c r="E4" s="32"/>
      <c r="F4" s="50">
        <v>16000</v>
      </c>
      <c r="G4" s="33"/>
      <c r="H4" s="33"/>
    </row>
    <row r="5" spans="1:8" ht="18.75" customHeight="1" x14ac:dyDescent="0.2">
      <c r="A5" s="37">
        <v>2122001</v>
      </c>
      <c r="B5" s="37" t="s">
        <v>21</v>
      </c>
      <c r="C5" s="50"/>
      <c r="D5" s="50"/>
      <c r="E5" s="32"/>
      <c r="F5" s="50">
        <f>+F4-E5</f>
        <v>16000</v>
      </c>
      <c r="G5" s="33"/>
      <c r="H5" s="33"/>
    </row>
    <row r="6" spans="1:8" ht="18.75" customHeight="1" x14ac:dyDescent="0.2">
      <c r="A6" s="37">
        <v>2122002</v>
      </c>
      <c r="B6" s="37" t="s">
        <v>22</v>
      </c>
      <c r="C6" s="50">
        <v>200</v>
      </c>
      <c r="D6" s="50">
        <v>200</v>
      </c>
      <c r="E6" s="32"/>
      <c r="F6" s="50">
        <f>+F5-D6</f>
        <v>15800</v>
      </c>
      <c r="G6" s="33"/>
      <c r="H6" s="33"/>
    </row>
    <row r="7" spans="1:8" ht="18.75" customHeight="1" x14ac:dyDescent="0.2">
      <c r="A7" s="37">
        <v>2122003</v>
      </c>
      <c r="B7" s="37" t="s">
        <v>24</v>
      </c>
      <c r="C7" s="50" t="s">
        <v>23</v>
      </c>
      <c r="D7" s="50">
        <v>120</v>
      </c>
      <c r="E7" s="32"/>
      <c r="F7" s="50">
        <f t="shared" ref="F7:F24" si="0">+F6-D7</f>
        <v>15680</v>
      </c>
      <c r="G7" s="33"/>
      <c r="H7" s="33"/>
    </row>
    <row r="8" spans="1:8" ht="18.75" customHeight="1" x14ac:dyDescent="0.2">
      <c r="A8" s="37">
        <v>2122004</v>
      </c>
      <c r="B8" s="37" t="s">
        <v>25</v>
      </c>
      <c r="C8" s="50"/>
      <c r="D8" s="50">
        <v>400</v>
      </c>
      <c r="E8" s="32"/>
      <c r="F8" s="50">
        <f t="shared" si="0"/>
        <v>15280</v>
      </c>
      <c r="G8" s="33"/>
      <c r="H8" s="33"/>
    </row>
    <row r="9" spans="1:8" ht="18.75" customHeight="1" x14ac:dyDescent="0.2">
      <c r="A9" s="37">
        <v>2122005</v>
      </c>
      <c r="B9" s="37" t="s">
        <v>26</v>
      </c>
      <c r="C9" s="50"/>
      <c r="D9" s="50">
        <v>400</v>
      </c>
      <c r="E9" s="32"/>
      <c r="F9" s="50">
        <f t="shared" si="0"/>
        <v>14880</v>
      </c>
      <c r="G9" s="33"/>
      <c r="H9" s="33"/>
    </row>
    <row r="10" spans="1:8" ht="18.75" customHeight="1" x14ac:dyDescent="0.2">
      <c r="A10" s="37">
        <v>2122006</v>
      </c>
      <c r="B10" s="37" t="s">
        <v>28</v>
      </c>
      <c r="C10" s="50" t="s">
        <v>27</v>
      </c>
      <c r="D10" s="50">
        <v>360</v>
      </c>
      <c r="E10" s="32"/>
      <c r="F10" s="50">
        <f t="shared" si="0"/>
        <v>14520</v>
      </c>
      <c r="G10" s="33"/>
      <c r="H10" s="33"/>
    </row>
    <row r="11" spans="1:8" ht="18.75" customHeight="1" x14ac:dyDescent="0.2">
      <c r="A11" s="37">
        <v>2122007</v>
      </c>
      <c r="B11" s="37" t="s">
        <v>30</v>
      </c>
      <c r="C11" s="50" t="s">
        <v>29</v>
      </c>
      <c r="D11" s="50">
        <v>200</v>
      </c>
      <c r="E11" s="32"/>
      <c r="F11" s="50">
        <f t="shared" si="0"/>
        <v>14320</v>
      </c>
      <c r="G11" s="33"/>
      <c r="H11" s="33"/>
    </row>
    <row r="12" spans="1:8" ht="18.75" customHeight="1" x14ac:dyDescent="0.2">
      <c r="A12" s="37">
        <v>2122008</v>
      </c>
      <c r="B12" s="37" t="s">
        <v>31</v>
      </c>
      <c r="C12" s="50" t="s">
        <v>334</v>
      </c>
      <c r="D12" s="50">
        <v>480</v>
      </c>
      <c r="E12" s="32"/>
      <c r="F12" s="50">
        <f t="shared" si="0"/>
        <v>13840</v>
      </c>
      <c r="G12" s="33"/>
      <c r="H12" s="33"/>
    </row>
    <row r="13" spans="1:8" ht="18.75" customHeight="1" x14ac:dyDescent="0.2">
      <c r="A13" s="37">
        <v>2122009</v>
      </c>
      <c r="B13" s="37" t="s">
        <v>32</v>
      </c>
      <c r="C13" s="50" t="s">
        <v>79</v>
      </c>
      <c r="D13" s="50">
        <v>420</v>
      </c>
      <c r="E13" s="32"/>
      <c r="F13" s="50">
        <f t="shared" si="0"/>
        <v>13420</v>
      </c>
      <c r="G13" s="33"/>
      <c r="H13" s="33"/>
    </row>
    <row r="14" spans="1:8" ht="18.75" customHeight="1" x14ac:dyDescent="0.2">
      <c r="A14" s="37">
        <v>2122010</v>
      </c>
      <c r="B14" s="37" t="s">
        <v>33</v>
      </c>
      <c r="C14" s="50" t="s">
        <v>335</v>
      </c>
      <c r="D14" s="50">
        <v>552</v>
      </c>
      <c r="E14" s="32"/>
      <c r="F14" s="50">
        <f t="shared" si="0"/>
        <v>12868</v>
      </c>
      <c r="G14" s="33"/>
      <c r="H14" s="33"/>
    </row>
    <row r="15" spans="1:8" ht="18.75" customHeight="1" x14ac:dyDescent="0.2">
      <c r="A15" s="37">
        <v>2122011</v>
      </c>
      <c r="B15" s="37" t="s">
        <v>34</v>
      </c>
      <c r="C15" s="50" t="s">
        <v>80</v>
      </c>
      <c r="D15" s="50">
        <v>1980</v>
      </c>
      <c r="E15" s="32"/>
      <c r="F15" s="50">
        <f t="shared" si="0"/>
        <v>10888</v>
      </c>
      <c r="G15" s="33"/>
      <c r="H15" s="33"/>
    </row>
    <row r="16" spans="1:8" ht="18.75" customHeight="1" x14ac:dyDescent="0.2">
      <c r="A16" s="37">
        <v>2122012</v>
      </c>
      <c r="B16" s="37" t="s">
        <v>408</v>
      </c>
      <c r="C16" s="50"/>
      <c r="D16" s="50">
        <v>200</v>
      </c>
      <c r="E16" s="32"/>
      <c r="F16" s="50">
        <f t="shared" si="0"/>
        <v>10688</v>
      </c>
      <c r="G16" s="33"/>
      <c r="H16" s="33"/>
    </row>
    <row r="17" spans="1:8" ht="18.75" customHeight="1" x14ac:dyDescent="0.2">
      <c r="A17" s="37">
        <v>2122013</v>
      </c>
      <c r="B17" s="37" t="s">
        <v>37</v>
      </c>
      <c r="C17" s="50" t="s">
        <v>35</v>
      </c>
      <c r="D17" s="50">
        <v>600</v>
      </c>
      <c r="E17" s="32"/>
      <c r="F17" s="50">
        <f t="shared" si="0"/>
        <v>10088</v>
      </c>
      <c r="G17" s="33"/>
      <c r="H17" s="33"/>
    </row>
    <row r="18" spans="1:8" ht="18.75" customHeight="1" x14ac:dyDescent="0.2">
      <c r="A18" s="37">
        <v>2122014</v>
      </c>
      <c r="B18" s="103" t="s">
        <v>38</v>
      </c>
      <c r="C18" s="50" t="s">
        <v>36</v>
      </c>
      <c r="D18" s="81">
        <v>165</v>
      </c>
      <c r="E18" s="32"/>
      <c r="F18" s="50">
        <f t="shared" si="0"/>
        <v>9923</v>
      </c>
      <c r="G18" s="33"/>
      <c r="H18" s="33"/>
    </row>
    <row r="19" spans="1:8" ht="18.75" customHeight="1" x14ac:dyDescent="0.2">
      <c r="A19" s="37">
        <v>2122015</v>
      </c>
      <c r="B19" s="99" t="s">
        <v>333</v>
      </c>
      <c r="C19" s="50">
        <f>13*20</f>
        <v>260</v>
      </c>
      <c r="D19" s="50"/>
      <c r="E19" s="32"/>
      <c r="F19" s="50">
        <f t="shared" si="0"/>
        <v>9923</v>
      </c>
      <c r="G19" s="33"/>
      <c r="H19" s="33"/>
    </row>
    <row r="20" spans="1:8" ht="18.75" customHeight="1" x14ac:dyDescent="0.2">
      <c r="A20" s="37">
        <v>2122016</v>
      </c>
      <c r="B20" s="37" t="s">
        <v>409</v>
      </c>
      <c r="C20" s="50">
        <v>70</v>
      </c>
      <c r="D20" s="50">
        <v>1400</v>
      </c>
      <c r="E20" s="32"/>
      <c r="F20" s="50">
        <f t="shared" si="0"/>
        <v>8523</v>
      </c>
      <c r="G20" s="33"/>
      <c r="H20" s="33"/>
    </row>
    <row r="21" spans="1:8" ht="18.75" customHeight="1" x14ac:dyDescent="0.2">
      <c r="A21" s="37">
        <v>2122017</v>
      </c>
      <c r="B21" s="37" t="s">
        <v>410</v>
      </c>
      <c r="C21" s="50">
        <v>150</v>
      </c>
      <c r="D21" s="50">
        <v>1500</v>
      </c>
      <c r="E21" s="32"/>
      <c r="F21" s="50">
        <f t="shared" si="0"/>
        <v>7023</v>
      </c>
      <c r="G21" s="33"/>
      <c r="H21" s="33"/>
    </row>
    <row r="22" spans="1:8" ht="18.75" customHeight="1" x14ac:dyDescent="0.2">
      <c r="A22" s="37">
        <v>2122018</v>
      </c>
      <c r="B22" s="37" t="s">
        <v>411</v>
      </c>
      <c r="C22" s="50">
        <v>50</v>
      </c>
      <c r="D22" s="50">
        <v>250</v>
      </c>
      <c r="E22" s="32"/>
      <c r="F22" s="50">
        <f t="shared" si="0"/>
        <v>6773</v>
      </c>
      <c r="G22" s="33"/>
      <c r="H22" s="33"/>
    </row>
    <row r="23" spans="1:8" ht="18.75" customHeight="1" x14ac:dyDescent="0.2">
      <c r="A23" s="37">
        <v>2122019</v>
      </c>
      <c r="B23" s="37"/>
      <c r="C23" s="50"/>
      <c r="D23" s="50"/>
      <c r="E23" s="32"/>
      <c r="F23" s="50">
        <f t="shared" si="0"/>
        <v>6773</v>
      </c>
      <c r="G23" s="33"/>
      <c r="H23" s="33"/>
    </row>
    <row r="24" spans="1:8" ht="18.75" customHeight="1" x14ac:dyDescent="0.2">
      <c r="A24" s="37">
        <v>2122020</v>
      </c>
      <c r="B24" s="37"/>
      <c r="C24" s="50"/>
      <c r="D24" s="50"/>
      <c r="E24" s="32"/>
      <c r="F24" s="50">
        <f t="shared" si="0"/>
        <v>6773</v>
      </c>
      <c r="G24" s="33"/>
      <c r="H24" s="33"/>
    </row>
    <row r="25" spans="1:8" ht="18.75" customHeight="1" x14ac:dyDescent="0.2">
      <c r="A25" s="37"/>
      <c r="B25" s="37"/>
      <c r="C25" s="50"/>
      <c r="D25" s="50">
        <f>SUM(D6:D24)</f>
        <v>9227</v>
      </c>
      <c r="E25" s="32"/>
      <c r="F25" s="50"/>
      <c r="G25" s="33"/>
      <c r="H25" s="33"/>
    </row>
    <row r="26" spans="1:8" ht="18.75" customHeight="1" x14ac:dyDescent="0.25">
      <c r="A26" s="196" t="s">
        <v>256</v>
      </c>
      <c r="B26" s="197"/>
      <c r="C26" s="50"/>
      <c r="D26" s="50" t="s">
        <v>17</v>
      </c>
      <c r="E26" s="32"/>
      <c r="F26" s="50"/>
      <c r="G26" s="33"/>
      <c r="H26" s="33"/>
    </row>
    <row r="27" spans="1:8" ht="18.75" customHeight="1" x14ac:dyDescent="0.2">
      <c r="A27" s="34" t="s">
        <v>3</v>
      </c>
      <c r="B27" s="34" t="s">
        <v>4</v>
      </c>
      <c r="C27" s="47" t="s">
        <v>11</v>
      </c>
      <c r="D27" s="47" t="s">
        <v>18</v>
      </c>
      <c r="E27" s="35" t="s">
        <v>20</v>
      </c>
      <c r="F27" s="47" t="s">
        <v>8</v>
      </c>
      <c r="G27" s="36" t="s">
        <v>173</v>
      </c>
      <c r="H27" s="36" t="s">
        <v>9</v>
      </c>
    </row>
    <row r="28" spans="1:8" ht="18.75" customHeight="1" x14ac:dyDescent="0.2">
      <c r="A28" s="34" t="s">
        <v>10</v>
      </c>
      <c r="B28" s="34"/>
      <c r="C28" s="47" t="s">
        <v>12</v>
      </c>
      <c r="D28" s="47" t="s">
        <v>11</v>
      </c>
      <c r="E28" s="35" t="s">
        <v>11</v>
      </c>
      <c r="F28" s="47"/>
      <c r="G28" s="36" t="s">
        <v>125</v>
      </c>
      <c r="H28" s="36"/>
    </row>
    <row r="29" spans="1:8" ht="18.75" customHeight="1" x14ac:dyDescent="0.2">
      <c r="A29" s="37">
        <v>2122021</v>
      </c>
      <c r="B29" s="37"/>
      <c r="C29" s="50"/>
      <c r="D29" s="50"/>
      <c r="E29" s="32"/>
      <c r="F29" s="50">
        <v>16000</v>
      </c>
      <c r="G29" s="33"/>
      <c r="H29" s="33"/>
    </row>
    <row r="30" spans="1:8" ht="18.75" customHeight="1" x14ac:dyDescent="0.2">
      <c r="A30" s="37">
        <v>2122022</v>
      </c>
      <c r="B30" s="37"/>
      <c r="C30" s="50"/>
      <c r="D30" s="50"/>
      <c r="E30" s="32"/>
      <c r="F30" s="50">
        <f>+F29-E30</f>
        <v>16000</v>
      </c>
      <c r="G30" s="33"/>
      <c r="H30" s="33"/>
    </row>
    <row r="31" spans="1:8" ht="18.75" customHeight="1" x14ac:dyDescent="0.2">
      <c r="A31" s="37">
        <v>2122023</v>
      </c>
      <c r="B31" s="37"/>
      <c r="C31" s="50"/>
      <c r="D31" s="50"/>
      <c r="E31" s="32"/>
      <c r="F31" s="50">
        <f t="shared" ref="F31:F49" si="1">+F30-E31</f>
        <v>16000</v>
      </c>
      <c r="G31" s="33"/>
      <c r="H31" s="33"/>
    </row>
    <row r="32" spans="1:8" ht="18.75" customHeight="1" x14ac:dyDescent="0.2">
      <c r="A32" s="37">
        <v>2122024</v>
      </c>
      <c r="B32" s="37"/>
      <c r="C32" s="50"/>
      <c r="D32" s="50"/>
      <c r="E32" s="32"/>
      <c r="F32" s="50">
        <f t="shared" si="1"/>
        <v>16000</v>
      </c>
      <c r="G32" s="33"/>
      <c r="H32" s="33"/>
    </row>
    <row r="33" spans="1:8" ht="18.75" customHeight="1" x14ac:dyDescent="0.2">
      <c r="A33" s="37">
        <v>2122025</v>
      </c>
      <c r="B33" s="37"/>
      <c r="C33" s="50"/>
      <c r="D33" s="50"/>
      <c r="E33" s="32"/>
      <c r="F33" s="50">
        <f t="shared" si="1"/>
        <v>16000</v>
      </c>
      <c r="G33" s="33"/>
      <c r="H33" s="33"/>
    </row>
    <row r="34" spans="1:8" ht="18.75" customHeight="1" x14ac:dyDescent="0.2">
      <c r="A34" s="37">
        <v>2122026</v>
      </c>
      <c r="B34" s="37"/>
      <c r="C34" s="50"/>
      <c r="D34" s="50"/>
      <c r="E34" s="32"/>
      <c r="F34" s="50">
        <f t="shared" si="1"/>
        <v>16000</v>
      </c>
      <c r="G34" s="33"/>
      <c r="H34" s="33"/>
    </row>
    <row r="35" spans="1:8" ht="18.75" customHeight="1" x14ac:dyDescent="0.2">
      <c r="A35" s="37">
        <v>2122027</v>
      </c>
      <c r="B35" s="37"/>
      <c r="C35" s="50"/>
      <c r="D35" s="50"/>
      <c r="E35" s="32"/>
      <c r="F35" s="50">
        <f t="shared" si="1"/>
        <v>16000</v>
      </c>
      <c r="G35" s="33"/>
      <c r="H35" s="33"/>
    </row>
    <row r="36" spans="1:8" ht="18.75" customHeight="1" x14ac:dyDescent="0.2">
      <c r="A36" s="37">
        <v>2122028</v>
      </c>
      <c r="B36" s="37"/>
      <c r="C36" s="50"/>
      <c r="D36" s="50"/>
      <c r="E36" s="32"/>
      <c r="F36" s="50">
        <f t="shared" si="1"/>
        <v>16000</v>
      </c>
      <c r="G36" s="33"/>
      <c r="H36" s="33"/>
    </row>
    <row r="37" spans="1:8" ht="18.75" customHeight="1" x14ac:dyDescent="0.2">
      <c r="A37" s="37">
        <v>2122029</v>
      </c>
      <c r="B37" s="37"/>
      <c r="C37" s="50"/>
      <c r="D37" s="50"/>
      <c r="E37" s="32"/>
      <c r="F37" s="50">
        <f t="shared" si="1"/>
        <v>16000</v>
      </c>
      <c r="G37" s="33"/>
      <c r="H37" s="33"/>
    </row>
    <row r="38" spans="1:8" ht="18.75" customHeight="1" x14ac:dyDescent="0.2">
      <c r="A38" s="37">
        <v>2122030</v>
      </c>
      <c r="B38" s="37"/>
      <c r="C38" s="50"/>
      <c r="D38" s="50"/>
      <c r="E38" s="32"/>
      <c r="F38" s="50">
        <f t="shared" si="1"/>
        <v>16000</v>
      </c>
      <c r="G38" s="33"/>
      <c r="H38" s="33"/>
    </row>
    <row r="39" spans="1:8" ht="18.75" customHeight="1" x14ac:dyDescent="0.2">
      <c r="A39" s="37">
        <v>2122031</v>
      </c>
      <c r="B39" s="37"/>
      <c r="C39" s="50"/>
      <c r="D39" s="50"/>
      <c r="E39" s="32"/>
      <c r="F39" s="50">
        <f t="shared" si="1"/>
        <v>16000</v>
      </c>
      <c r="G39" s="33"/>
      <c r="H39" s="33"/>
    </row>
    <row r="40" spans="1:8" ht="18.75" customHeight="1" x14ac:dyDescent="0.2">
      <c r="A40" s="37">
        <v>2122032</v>
      </c>
      <c r="B40" s="37"/>
      <c r="C40" s="50"/>
      <c r="D40" s="50"/>
      <c r="E40" s="32"/>
      <c r="F40" s="50">
        <f t="shared" si="1"/>
        <v>16000</v>
      </c>
      <c r="G40" s="33"/>
      <c r="H40" s="33"/>
    </row>
    <row r="41" spans="1:8" ht="18.75" customHeight="1" x14ac:dyDescent="0.2">
      <c r="A41" s="37">
        <v>2122033</v>
      </c>
      <c r="B41" s="37"/>
      <c r="C41" s="50"/>
      <c r="D41" s="50"/>
      <c r="E41" s="32"/>
      <c r="F41" s="50">
        <f t="shared" si="1"/>
        <v>16000</v>
      </c>
      <c r="G41" s="33"/>
      <c r="H41" s="33"/>
    </row>
    <row r="42" spans="1:8" ht="18.75" customHeight="1" x14ac:dyDescent="0.2">
      <c r="A42" s="37">
        <v>2122034</v>
      </c>
      <c r="B42" s="37"/>
      <c r="C42" s="50"/>
      <c r="D42" s="50"/>
      <c r="E42" s="32"/>
      <c r="F42" s="50">
        <f t="shared" si="1"/>
        <v>16000</v>
      </c>
      <c r="G42" s="33"/>
      <c r="H42" s="33"/>
    </row>
    <row r="43" spans="1:8" ht="18.75" customHeight="1" x14ac:dyDescent="0.2">
      <c r="A43" s="37">
        <v>2122035</v>
      </c>
      <c r="B43" s="37"/>
      <c r="C43" s="50"/>
      <c r="D43" s="50"/>
      <c r="E43" s="32"/>
      <c r="F43" s="50">
        <f t="shared" si="1"/>
        <v>16000</v>
      </c>
      <c r="G43" s="33"/>
      <c r="H43" s="33"/>
    </row>
    <row r="44" spans="1:8" ht="18.75" customHeight="1" x14ac:dyDescent="0.2">
      <c r="A44" s="37">
        <v>2122036</v>
      </c>
      <c r="B44" s="37"/>
      <c r="C44" s="50"/>
      <c r="D44" s="50"/>
      <c r="E44" s="32"/>
      <c r="F44" s="50">
        <f t="shared" si="1"/>
        <v>16000</v>
      </c>
      <c r="G44" s="33"/>
      <c r="H44" s="33"/>
    </row>
    <row r="45" spans="1:8" ht="18.75" customHeight="1" x14ac:dyDescent="0.2">
      <c r="A45" s="37">
        <v>2122037</v>
      </c>
      <c r="B45" s="37"/>
      <c r="C45" s="50"/>
      <c r="D45" s="50"/>
      <c r="E45" s="32"/>
      <c r="F45" s="50">
        <f t="shared" si="1"/>
        <v>16000</v>
      </c>
      <c r="G45" s="33"/>
      <c r="H45" s="33"/>
    </row>
    <row r="46" spans="1:8" ht="18.75" customHeight="1" x14ac:dyDescent="0.2">
      <c r="A46" s="37">
        <v>2122038</v>
      </c>
      <c r="B46" s="37"/>
      <c r="C46" s="50"/>
      <c r="D46" s="50"/>
      <c r="E46" s="32"/>
      <c r="F46" s="50">
        <f t="shared" si="1"/>
        <v>16000</v>
      </c>
      <c r="G46" s="33"/>
      <c r="H46" s="33"/>
    </row>
    <row r="47" spans="1:8" ht="18.75" customHeight="1" x14ac:dyDescent="0.2">
      <c r="A47" s="37">
        <v>2122039</v>
      </c>
      <c r="B47" s="37"/>
      <c r="C47" s="50"/>
      <c r="D47" s="50"/>
      <c r="E47" s="32"/>
      <c r="F47" s="50">
        <f t="shared" si="1"/>
        <v>16000</v>
      </c>
      <c r="G47" s="33"/>
      <c r="H47" s="33"/>
    </row>
    <row r="48" spans="1:8" ht="18.75" customHeight="1" x14ac:dyDescent="0.2">
      <c r="A48" s="37">
        <v>2122040</v>
      </c>
      <c r="B48" s="37"/>
      <c r="C48" s="50"/>
      <c r="D48" s="50"/>
      <c r="E48" s="32"/>
      <c r="F48" s="50">
        <f t="shared" si="1"/>
        <v>16000</v>
      </c>
      <c r="G48" s="33"/>
      <c r="H48" s="33"/>
    </row>
    <row r="49" spans="1:8" ht="18.75" customHeight="1" x14ac:dyDescent="0.2">
      <c r="A49" s="37">
        <v>2122041</v>
      </c>
      <c r="B49" s="37"/>
      <c r="C49" s="50"/>
      <c r="D49" s="50"/>
      <c r="E49" s="32"/>
      <c r="F49" s="50">
        <f t="shared" si="1"/>
        <v>16000</v>
      </c>
      <c r="G49" s="33"/>
      <c r="H49" s="33"/>
    </row>
    <row r="50" spans="1:8" ht="18.75" customHeight="1" x14ac:dyDescent="0.2">
      <c r="A50" s="37"/>
      <c r="B50" s="37"/>
      <c r="C50" s="50"/>
      <c r="D50" s="50"/>
      <c r="E50" s="32"/>
      <c r="F50" s="50"/>
      <c r="G50" s="33"/>
      <c r="H50" s="33"/>
    </row>
  </sheetData>
  <mergeCells count="2">
    <mergeCell ref="A1:B1"/>
    <mergeCell ref="A26:B26"/>
  </mergeCells>
  <printOptions gridLines="1" gridLinesSet="0"/>
  <pageMargins left="0.25" right="0.25" top="0.98" bottom="1" header="0.5" footer="0.5"/>
  <pageSetup orientation="landscape" horizontalDpi="300" verticalDpi="300" r:id="rId1"/>
  <headerFooter alignWithMargins="0">
    <oddHeader>&amp;C22 Reoccurring Expenditures</oddHeader>
    <oddFooter>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BreakPreview" zoomScale="60" zoomScaleNormal="75" workbookViewId="0">
      <selection sqref="A1:B1"/>
    </sheetView>
  </sheetViews>
  <sheetFormatPr defaultRowHeight="18.75" customHeight="1" x14ac:dyDescent="0.2"/>
  <cols>
    <col min="1" max="1" width="10.5703125" style="24" bestFit="1" customWidth="1"/>
    <col min="2" max="2" width="39.140625" style="24" customWidth="1"/>
    <col min="3" max="3" width="11.42578125" style="29" customWidth="1"/>
    <col min="4" max="4" width="10.7109375" style="25" customWidth="1"/>
    <col min="5" max="5" width="13.28515625" style="29" bestFit="1" customWidth="1"/>
    <col min="6" max="6" width="9.7109375" style="30" customWidth="1"/>
    <col min="7" max="16384" width="9.140625" style="24"/>
  </cols>
  <sheetData>
    <row r="1" spans="1:7" ht="18.75" customHeight="1" x14ac:dyDescent="0.25">
      <c r="A1" s="196" t="s">
        <v>257</v>
      </c>
      <c r="B1" s="197"/>
      <c r="C1" s="50"/>
      <c r="D1" s="32"/>
      <c r="E1" s="50"/>
      <c r="F1" s="33"/>
      <c r="G1" s="37"/>
    </row>
    <row r="2" spans="1:7" ht="18.75" customHeight="1" x14ac:dyDescent="0.2">
      <c r="A2" s="34" t="s">
        <v>3</v>
      </c>
      <c r="B2" s="34" t="s">
        <v>4</v>
      </c>
      <c r="C2" s="47" t="s">
        <v>11</v>
      </c>
      <c r="D2" s="35" t="s">
        <v>18</v>
      </c>
      <c r="E2" s="47" t="s">
        <v>8</v>
      </c>
      <c r="F2" s="36" t="s">
        <v>173</v>
      </c>
      <c r="G2" s="37" t="s">
        <v>9</v>
      </c>
    </row>
    <row r="3" spans="1:7" ht="18.75" customHeight="1" x14ac:dyDescent="0.2">
      <c r="A3" s="34" t="s">
        <v>10</v>
      </c>
      <c r="B3" s="34"/>
      <c r="C3" s="47" t="s">
        <v>12</v>
      </c>
      <c r="D3" s="35" t="s">
        <v>11</v>
      </c>
      <c r="E3" s="47"/>
      <c r="F3" s="36" t="s">
        <v>125</v>
      </c>
      <c r="G3" s="37"/>
    </row>
    <row r="4" spans="1:7" ht="18.75" customHeight="1" x14ac:dyDescent="0.2">
      <c r="A4" s="37" t="s">
        <v>13</v>
      </c>
      <c r="B4" s="37"/>
      <c r="C4" s="50"/>
      <c r="D4" s="32"/>
      <c r="E4" s="50">
        <v>1000</v>
      </c>
      <c r="F4" s="33"/>
      <c r="G4" s="37"/>
    </row>
    <row r="5" spans="1:7" ht="18.75" customHeight="1" x14ac:dyDescent="0.2">
      <c r="A5" s="37">
        <v>2123001</v>
      </c>
      <c r="B5" s="37" t="s">
        <v>336</v>
      </c>
      <c r="C5" s="50">
        <f>66*6</f>
        <v>396</v>
      </c>
      <c r="D5" s="32"/>
      <c r="E5" s="50">
        <f>+E4-C5</f>
        <v>604</v>
      </c>
      <c r="F5" s="33"/>
      <c r="G5" s="37"/>
    </row>
    <row r="6" spans="1:7" ht="18.75" customHeight="1" x14ac:dyDescent="0.2">
      <c r="A6" s="37">
        <v>2123002</v>
      </c>
      <c r="B6" s="37" t="s">
        <v>337</v>
      </c>
      <c r="C6" s="50">
        <v>144</v>
      </c>
      <c r="D6" s="32"/>
      <c r="E6" s="50">
        <f t="shared" ref="E6:E33" si="0">+E5-C6</f>
        <v>460</v>
      </c>
      <c r="F6" s="33"/>
      <c r="G6" s="37"/>
    </row>
    <row r="7" spans="1:7" ht="18.75" customHeight="1" x14ac:dyDescent="0.2">
      <c r="A7" s="37">
        <v>2123003</v>
      </c>
      <c r="B7" s="37" t="s">
        <v>338</v>
      </c>
      <c r="C7" s="50">
        <v>42</v>
      </c>
      <c r="D7" s="32"/>
      <c r="E7" s="50">
        <f t="shared" si="0"/>
        <v>418</v>
      </c>
      <c r="F7" s="33"/>
      <c r="G7" s="37"/>
    </row>
    <row r="8" spans="1:7" ht="18.75" customHeight="1" x14ac:dyDescent="0.2">
      <c r="A8" s="37">
        <v>2123004</v>
      </c>
      <c r="B8" s="37"/>
      <c r="C8" s="50"/>
      <c r="D8" s="32"/>
      <c r="E8" s="50">
        <f t="shared" si="0"/>
        <v>418</v>
      </c>
      <c r="F8" s="33"/>
      <c r="G8" s="37"/>
    </row>
    <row r="9" spans="1:7" ht="18.75" customHeight="1" x14ac:dyDescent="0.2">
      <c r="A9" s="37">
        <v>2123005</v>
      </c>
      <c r="B9" s="37"/>
      <c r="C9" s="50"/>
      <c r="D9" s="32"/>
      <c r="E9" s="50">
        <f t="shared" si="0"/>
        <v>418</v>
      </c>
      <c r="F9" s="33"/>
      <c r="G9" s="37"/>
    </row>
    <row r="10" spans="1:7" ht="18.75" customHeight="1" x14ac:dyDescent="0.2">
      <c r="A10" s="37">
        <v>2123006</v>
      </c>
      <c r="B10" s="37"/>
      <c r="C10" s="50"/>
      <c r="D10" s="32"/>
      <c r="E10" s="50">
        <f t="shared" si="0"/>
        <v>418</v>
      </c>
      <c r="F10" s="33"/>
      <c r="G10" s="37"/>
    </row>
    <row r="11" spans="1:7" ht="18.75" customHeight="1" x14ac:dyDescent="0.2">
      <c r="A11" s="37">
        <v>2123007</v>
      </c>
      <c r="B11" s="37"/>
      <c r="C11" s="50"/>
      <c r="D11" s="32"/>
      <c r="E11" s="50">
        <f t="shared" si="0"/>
        <v>418</v>
      </c>
      <c r="F11" s="33"/>
      <c r="G11" s="37"/>
    </row>
    <row r="12" spans="1:7" ht="18.75" customHeight="1" x14ac:dyDescent="0.2">
      <c r="A12" s="37">
        <v>2123008</v>
      </c>
      <c r="B12" s="37"/>
      <c r="C12" s="50"/>
      <c r="D12" s="32"/>
      <c r="E12" s="50">
        <f t="shared" si="0"/>
        <v>418</v>
      </c>
      <c r="F12" s="33"/>
      <c r="G12" s="37"/>
    </row>
    <row r="13" spans="1:7" ht="18.75" customHeight="1" x14ac:dyDescent="0.2">
      <c r="A13" s="37">
        <v>2123009</v>
      </c>
      <c r="B13" s="37"/>
      <c r="C13" s="50"/>
      <c r="D13" s="32"/>
      <c r="E13" s="50">
        <f t="shared" si="0"/>
        <v>418</v>
      </c>
      <c r="F13" s="33"/>
      <c r="G13" s="37"/>
    </row>
    <row r="14" spans="1:7" ht="18.75" customHeight="1" x14ac:dyDescent="0.2">
      <c r="A14" s="37">
        <v>2123010</v>
      </c>
      <c r="B14" s="37"/>
      <c r="C14" s="50"/>
      <c r="D14" s="32"/>
      <c r="E14" s="50">
        <f t="shared" si="0"/>
        <v>418</v>
      </c>
      <c r="F14" s="33"/>
      <c r="G14" s="37"/>
    </row>
    <row r="15" spans="1:7" ht="18.75" customHeight="1" x14ac:dyDescent="0.2">
      <c r="A15" s="37">
        <v>2123011</v>
      </c>
      <c r="B15" s="37"/>
      <c r="C15" s="50"/>
      <c r="D15" s="32"/>
      <c r="E15" s="50">
        <f t="shared" si="0"/>
        <v>418</v>
      </c>
      <c r="F15" s="33"/>
      <c r="G15" s="37"/>
    </row>
    <row r="16" spans="1:7" ht="18.75" customHeight="1" x14ac:dyDescent="0.2">
      <c r="A16" s="37">
        <v>2123012</v>
      </c>
      <c r="B16" s="37"/>
      <c r="C16" s="50"/>
      <c r="D16" s="32"/>
      <c r="E16" s="50">
        <f t="shared" si="0"/>
        <v>418</v>
      </c>
      <c r="F16" s="33"/>
      <c r="G16" s="37"/>
    </row>
    <row r="17" spans="1:7" ht="18.75" customHeight="1" x14ac:dyDescent="0.2">
      <c r="A17" s="37">
        <v>2123013</v>
      </c>
      <c r="B17" s="37"/>
      <c r="C17" s="50"/>
      <c r="D17" s="32"/>
      <c r="E17" s="50">
        <f t="shared" si="0"/>
        <v>418</v>
      </c>
      <c r="F17" s="33"/>
      <c r="G17" s="37"/>
    </row>
    <row r="18" spans="1:7" ht="18.75" customHeight="1" x14ac:dyDescent="0.2">
      <c r="A18" s="37">
        <v>2123014</v>
      </c>
      <c r="B18" s="37"/>
      <c r="C18" s="50"/>
      <c r="D18" s="32"/>
      <c r="E18" s="50">
        <f t="shared" si="0"/>
        <v>418</v>
      </c>
      <c r="F18" s="33"/>
      <c r="G18" s="37"/>
    </row>
    <row r="19" spans="1:7" ht="18.75" customHeight="1" x14ac:dyDescent="0.2">
      <c r="A19" s="37">
        <v>2123015</v>
      </c>
      <c r="B19" s="37"/>
      <c r="C19" s="50"/>
      <c r="D19" s="32"/>
      <c r="E19" s="50">
        <f t="shared" si="0"/>
        <v>418</v>
      </c>
      <c r="F19" s="33"/>
      <c r="G19" s="37"/>
    </row>
    <row r="20" spans="1:7" ht="18.75" customHeight="1" x14ac:dyDescent="0.2">
      <c r="A20" s="37">
        <v>2123016</v>
      </c>
      <c r="B20" s="37"/>
      <c r="C20" s="50"/>
      <c r="D20" s="32"/>
      <c r="E20" s="50">
        <f t="shared" si="0"/>
        <v>418</v>
      </c>
      <c r="F20" s="33"/>
      <c r="G20" s="37"/>
    </row>
    <row r="21" spans="1:7" ht="18.75" customHeight="1" x14ac:dyDescent="0.2">
      <c r="A21" s="37">
        <v>2123017</v>
      </c>
      <c r="B21" s="37"/>
      <c r="C21" s="50"/>
      <c r="D21" s="32"/>
      <c r="E21" s="50">
        <f t="shared" si="0"/>
        <v>418</v>
      </c>
      <c r="F21" s="33"/>
      <c r="G21" s="37"/>
    </row>
    <row r="22" spans="1:7" ht="18.75" customHeight="1" x14ac:dyDescent="0.2">
      <c r="A22" s="37">
        <v>2123018</v>
      </c>
      <c r="B22" s="37"/>
      <c r="C22" s="50"/>
      <c r="D22" s="32"/>
      <c r="E22" s="50">
        <f t="shared" si="0"/>
        <v>418</v>
      </c>
      <c r="F22" s="33"/>
      <c r="G22" s="37"/>
    </row>
    <row r="23" spans="1:7" ht="18.75" customHeight="1" x14ac:dyDescent="0.2">
      <c r="A23" s="37">
        <v>2123019</v>
      </c>
      <c r="B23" s="37"/>
      <c r="C23" s="50"/>
      <c r="D23" s="32"/>
      <c r="E23" s="50">
        <f t="shared" si="0"/>
        <v>418</v>
      </c>
      <c r="F23" s="33"/>
      <c r="G23" s="37"/>
    </row>
    <row r="24" spans="1:7" ht="18.75" customHeight="1" x14ac:dyDescent="0.2">
      <c r="A24" s="37">
        <v>2123020</v>
      </c>
      <c r="B24" s="37"/>
      <c r="C24" s="50"/>
      <c r="D24" s="32"/>
      <c r="E24" s="50">
        <f t="shared" si="0"/>
        <v>418</v>
      </c>
      <c r="F24" s="33"/>
      <c r="G24" s="37"/>
    </row>
    <row r="25" spans="1:7" ht="18.75" customHeight="1" x14ac:dyDescent="0.2">
      <c r="A25" s="37">
        <v>2123021</v>
      </c>
      <c r="B25" s="37"/>
      <c r="C25" s="50"/>
      <c r="D25" s="32"/>
      <c r="E25" s="50">
        <f t="shared" si="0"/>
        <v>418</v>
      </c>
      <c r="F25" s="33"/>
      <c r="G25" s="37"/>
    </row>
    <row r="26" spans="1:7" ht="18.75" customHeight="1" x14ac:dyDescent="0.2">
      <c r="A26" s="37">
        <v>2123022</v>
      </c>
      <c r="B26" s="37"/>
      <c r="C26" s="50"/>
      <c r="D26" s="32"/>
      <c r="E26" s="50">
        <f t="shared" si="0"/>
        <v>418</v>
      </c>
      <c r="F26" s="33"/>
      <c r="G26" s="37"/>
    </row>
    <row r="27" spans="1:7" ht="18.75" customHeight="1" x14ac:dyDescent="0.2">
      <c r="A27" s="37">
        <v>2123023</v>
      </c>
      <c r="B27" s="37"/>
      <c r="C27" s="50"/>
      <c r="D27" s="32"/>
      <c r="E27" s="50">
        <f t="shared" si="0"/>
        <v>418</v>
      </c>
      <c r="F27" s="33"/>
      <c r="G27" s="37"/>
    </row>
    <row r="28" spans="1:7" ht="18.75" customHeight="1" x14ac:dyDescent="0.2">
      <c r="A28" s="37">
        <v>2123024</v>
      </c>
      <c r="B28" s="37"/>
      <c r="C28" s="50"/>
      <c r="D28" s="32"/>
      <c r="E28" s="50">
        <f t="shared" si="0"/>
        <v>418</v>
      </c>
      <c r="F28" s="33"/>
      <c r="G28" s="37"/>
    </row>
    <row r="29" spans="1:7" ht="18.75" customHeight="1" x14ac:dyDescent="0.2">
      <c r="A29" s="37">
        <v>2123025</v>
      </c>
      <c r="B29" s="37"/>
      <c r="C29" s="50"/>
      <c r="D29" s="32"/>
      <c r="E29" s="50">
        <f t="shared" si="0"/>
        <v>418</v>
      </c>
      <c r="F29" s="33"/>
      <c r="G29" s="37"/>
    </row>
    <row r="30" spans="1:7" ht="18.75" customHeight="1" x14ac:dyDescent="0.2">
      <c r="A30" s="37">
        <v>2123026</v>
      </c>
      <c r="B30" s="37"/>
      <c r="C30" s="50"/>
      <c r="D30" s="32"/>
      <c r="E30" s="50">
        <f t="shared" si="0"/>
        <v>418</v>
      </c>
      <c r="F30" s="33"/>
      <c r="G30" s="37"/>
    </row>
    <row r="31" spans="1:7" ht="18.75" customHeight="1" x14ac:dyDescent="0.2">
      <c r="A31" s="37">
        <v>2123027</v>
      </c>
      <c r="B31" s="37"/>
      <c r="C31" s="50"/>
      <c r="D31" s="32"/>
      <c r="E31" s="50">
        <f t="shared" si="0"/>
        <v>418</v>
      </c>
      <c r="F31" s="33"/>
      <c r="G31" s="37"/>
    </row>
    <row r="32" spans="1:7" ht="18.75" customHeight="1" x14ac:dyDescent="0.2">
      <c r="A32" s="37">
        <v>2123028</v>
      </c>
      <c r="B32" s="37"/>
      <c r="C32" s="50"/>
      <c r="D32" s="32"/>
      <c r="E32" s="50">
        <f t="shared" si="0"/>
        <v>418</v>
      </c>
      <c r="F32" s="33"/>
      <c r="G32" s="37"/>
    </row>
    <row r="33" spans="1:7" ht="18.75" customHeight="1" x14ac:dyDescent="0.2">
      <c r="A33" s="37">
        <v>2123029</v>
      </c>
      <c r="B33" s="37"/>
      <c r="C33" s="50"/>
      <c r="D33" s="32"/>
      <c r="E33" s="50">
        <f t="shared" si="0"/>
        <v>418</v>
      </c>
      <c r="F33" s="33"/>
      <c r="G33" s="37"/>
    </row>
    <row r="34" spans="1:7" ht="18.75" customHeight="1" x14ac:dyDescent="0.2">
      <c r="A34" s="37"/>
      <c r="B34" s="37"/>
      <c r="C34" s="50">
        <f>SUM(C5:C33)</f>
        <v>582</v>
      </c>
      <c r="D34" s="32"/>
      <c r="E34" s="50"/>
      <c r="F34" s="33"/>
      <c r="G34" s="37"/>
    </row>
    <row r="35" spans="1:7" ht="18.75" customHeight="1" x14ac:dyDescent="0.2">
      <c r="A35" s="37"/>
      <c r="B35" s="37"/>
      <c r="C35" s="50"/>
      <c r="D35" s="32"/>
      <c r="E35" s="50"/>
      <c r="F35" s="33"/>
      <c r="G35" s="37"/>
    </row>
  </sheetData>
  <mergeCells count="1">
    <mergeCell ref="A1:B1"/>
  </mergeCells>
  <printOptions gridLines="1" gridLinesSet="0"/>
  <pageMargins left="0.25" right="0.25" top="1" bottom="1" header="0.5" footer="0.5"/>
  <pageSetup orientation="portrait" horizontalDpi="200" verticalDpi="200" r:id="rId1"/>
  <headerFooter alignWithMargins="0">
    <oddHeader>&amp;A</oddHeader>
    <oddFooter>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BreakPreview" zoomScale="60" zoomScaleNormal="75" workbookViewId="0">
      <selection sqref="A1:B1"/>
    </sheetView>
  </sheetViews>
  <sheetFormatPr defaultRowHeight="18.75" customHeight="1" x14ac:dyDescent="0.2"/>
  <cols>
    <col min="1" max="1" width="11.5703125" style="24" customWidth="1"/>
    <col min="2" max="2" width="37.7109375" style="24" customWidth="1"/>
    <col min="3" max="3" width="9.85546875" style="25" customWidth="1"/>
    <col min="4" max="4" width="13.28515625" style="29" bestFit="1" customWidth="1"/>
    <col min="5" max="5" width="10.85546875" style="30" customWidth="1"/>
    <col min="6" max="6" width="11.7109375" style="23" customWidth="1"/>
    <col min="7" max="16384" width="9.140625" style="24"/>
  </cols>
  <sheetData>
    <row r="1" spans="1:6" ht="18.75" customHeight="1" x14ac:dyDescent="0.25">
      <c r="A1" s="196" t="s">
        <v>258</v>
      </c>
      <c r="B1" s="197"/>
      <c r="C1" s="32"/>
      <c r="D1" s="50"/>
      <c r="E1" s="33"/>
      <c r="F1" s="36"/>
    </row>
    <row r="2" spans="1:6" ht="18.75" customHeight="1" x14ac:dyDescent="0.2">
      <c r="A2" s="34" t="s">
        <v>3</v>
      </c>
      <c r="B2" s="34" t="s">
        <v>4</v>
      </c>
      <c r="C2" s="35" t="s">
        <v>18</v>
      </c>
      <c r="D2" s="47" t="s">
        <v>8</v>
      </c>
      <c r="E2" s="36" t="s">
        <v>173</v>
      </c>
      <c r="F2" s="36" t="s">
        <v>9</v>
      </c>
    </row>
    <row r="3" spans="1:6" ht="18.75" customHeight="1" x14ac:dyDescent="0.2">
      <c r="A3" s="34" t="s">
        <v>10</v>
      </c>
      <c r="B3" s="34"/>
      <c r="C3" s="35" t="s">
        <v>11</v>
      </c>
      <c r="D3" s="47"/>
      <c r="E3" s="36" t="s">
        <v>125</v>
      </c>
      <c r="F3" s="36"/>
    </row>
    <row r="4" spans="1:6" ht="18.75" customHeight="1" x14ac:dyDescent="0.2">
      <c r="A4" s="37" t="s">
        <v>13</v>
      </c>
      <c r="B4" s="37"/>
      <c r="C4" s="32"/>
      <c r="D4" s="50">
        <v>1500</v>
      </c>
      <c r="E4" s="33"/>
      <c r="F4" s="36"/>
    </row>
    <row r="5" spans="1:6" ht="18.75" customHeight="1" x14ac:dyDescent="0.2">
      <c r="A5" s="37">
        <v>2124001</v>
      </c>
      <c r="B5" s="37"/>
      <c r="C5" s="32"/>
      <c r="D5" s="50">
        <f>+D4-C5</f>
        <v>1500</v>
      </c>
      <c r="E5" s="33"/>
      <c r="F5" s="36"/>
    </row>
    <row r="6" spans="1:6" ht="18.75" customHeight="1" x14ac:dyDescent="0.2">
      <c r="A6" s="37">
        <v>2124002</v>
      </c>
      <c r="B6" s="37"/>
      <c r="C6" s="32"/>
      <c r="D6" s="50">
        <f t="shared" ref="D6:D34" si="0">+D5-C6</f>
        <v>1500</v>
      </c>
      <c r="E6" s="33"/>
      <c r="F6" s="36"/>
    </row>
    <row r="7" spans="1:6" ht="18.75" customHeight="1" x14ac:dyDescent="0.2">
      <c r="A7" s="37">
        <v>2124003</v>
      </c>
      <c r="B7" s="37"/>
      <c r="C7" s="32"/>
      <c r="D7" s="50">
        <f t="shared" si="0"/>
        <v>1500</v>
      </c>
      <c r="E7" s="33"/>
      <c r="F7" s="36"/>
    </row>
    <row r="8" spans="1:6" ht="18.75" customHeight="1" x14ac:dyDescent="0.2">
      <c r="A8" s="37">
        <v>2124004</v>
      </c>
      <c r="B8" s="37"/>
      <c r="C8" s="32"/>
      <c r="D8" s="50">
        <f t="shared" si="0"/>
        <v>1500</v>
      </c>
      <c r="E8" s="33"/>
      <c r="F8" s="36"/>
    </row>
    <row r="9" spans="1:6" ht="18.75" customHeight="1" x14ac:dyDescent="0.2">
      <c r="A9" s="37">
        <v>2124005</v>
      </c>
      <c r="B9" s="37"/>
      <c r="C9" s="32"/>
      <c r="D9" s="50">
        <f t="shared" si="0"/>
        <v>1500</v>
      </c>
      <c r="E9" s="33"/>
      <c r="F9" s="36"/>
    </row>
    <row r="10" spans="1:6" ht="18.75" customHeight="1" x14ac:dyDescent="0.2">
      <c r="A10" s="37">
        <v>2124006</v>
      </c>
      <c r="B10" s="37"/>
      <c r="C10" s="32"/>
      <c r="D10" s="50">
        <f t="shared" si="0"/>
        <v>1500</v>
      </c>
      <c r="E10" s="33"/>
      <c r="F10" s="36"/>
    </row>
    <row r="11" spans="1:6" ht="18.75" customHeight="1" x14ac:dyDescent="0.2">
      <c r="A11" s="37">
        <v>2124007</v>
      </c>
      <c r="B11" s="37"/>
      <c r="C11" s="32"/>
      <c r="D11" s="50">
        <f t="shared" si="0"/>
        <v>1500</v>
      </c>
      <c r="E11" s="33"/>
      <c r="F11" s="36"/>
    </row>
    <row r="12" spans="1:6" ht="18.75" customHeight="1" x14ac:dyDescent="0.2">
      <c r="A12" s="37">
        <v>2124008</v>
      </c>
      <c r="B12" s="37"/>
      <c r="C12" s="32"/>
      <c r="D12" s="50">
        <f t="shared" si="0"/>
        <v>1500</v>
      </c>
      <c r="E12" s="33"/>
      <c r="F12" s="36"/>
    </row>
    <row r="13" spans="1:6" ht="18.75" customHeight="1" x14ac:dyDescent="0.2">
      <c r="A13" s="37">
        <v>2124009</v>
      </c>
      <c r="B13" s="37"/>
      <c r="C13" s="32"/>
      <c r="D13" s="50">
        <f t="shared" si="0"/>
        <v>1500</v>
      </c>
      <c r="E13" s="33"/>
      <c r="F13" s="36"/>
    </row>
    <row r="14" spans="1:6" ht="18.75" customHeight="1" x14ac:dyDescent="0.2">
      <c r="A14" s="37">
        <v>2124010</v>
      </c>
      <c r="B14" s="37"/>
      <c r="C14" s="32"/>
      <c r="D14" s="50">
        <f t="shared" si="0"/>
        <v>1500</v>
      </c>
      <c r="E14" s="33"/>
      <c r="F14" s="36"/>
    </row>
    <row r="15" spans="1:6" ht="18.75" customHeight="1" x14ac:dyDescent="0.2">
      <c r="A15" s="37">
        <v>2124011</v>
      </c>
      <c r="B15" s="37"/>
      <c r="C15" s="32"/>
      <c r="D15" s="50">
        <f t="shared" si="0"/>
        <v>1500</v>
      </c>
      <c r="E15" s="33"/>
      <c r="F15" s="36"/>
    </row>
    <row r="16" spans="1:6" ht="18.75" customHeight="1" x14ac:dyDescent="0.2">
      <c r="A16" s="37">
        <v>2124012</v>
      </c>
      <c r="B16" s="37"/>
      <c r="C16" s="32"/>
      <c r="D16" s="50">
        <f t="shared" si="0"/>
        <v>1500</v>
      </c>
      <c r="E16" s="33"/>
      <c r="F16" s="36"/>
    </row>
    <row r="17" spans="1:6" ht="18.75" customHeight="1" x14ac:dyDescent="0.2">
      <c r="A17" s="37">
        <v>2124013</v>
      </c>
      <c r="B17" s="37"/>
      <c r="C17" s="32"/>
      <c r="D17" s="50">
        <f t="shared" si="0"/>
        <v>1500</v>
      </c>
      <c r="E17" s="33"/>
      <c r="F17" s="36"/>
    </row>
    <row r="18" spans="1:6" ht="18.75" customHeight="1" x14ac:dyDescent="0.2">
      <c r="A18" s="37">
        <v>2124014</v>
      </c>
      <c r="B18" s="37"/>
      <c r="C18" s="32"/>
      <c r="D18" s="50">
        <f t="shared" si="0"/>
        <v>1500</v>
      </c>
      <c r="E18" s="33"/>
      <c r="F18" s="36"/>
    </row>
    <row r="19" spans="1:6" ht="18.75" customHeight="1" x14ac:dyDescent="0.2">
      <c r="A19" s="37">
        <v>2124015</v>
      </c>
      <c r="B19" s="37"/>
      <c r="C19" s="32"/>
      <c r="D19" s="50">
        <f t="shared" si="0"/>
        <v>1500</v>
      </c>
      <c r="E19" s="33"/>
      <c r="F19" s="36"/>
    </row>
    <row r="20" spans="1:6" ht="18.75" customHeight="1" x14ac:dyDescent="0.2">
      <c r="A20" s="37">
        <v>2124016</v>
      </c>
      <c r="B20" s="37"/>
      <c r="C20" s="32"/>
      <c r="D20" s="50">
        <f t="shared" si="0"/>
        <v>1500</v>
      </c>
      <c r="E20" s="33"/>
      <c r="F20" s="36"/>
    </row>
    <row r="21" spans="1:6" ht="18.75" customHeight="1" x14ac:dyDescent="0.2">
      <c r="A21" s="37">
        <v>2124017</v>
      </c>
      <c r="B21" s="37"/>
      <c r="C21" s="32"/>
      <c r="D21" s="50">
        <f t="shared" si="0"/>
        <v>1500</v>
      </c>
      <c r="E21" s="33"/>
      <c r="F21" s="36"/>
    </row>
    <row r="22" spans="1:6" ht="18.75" customHeight="1" x14ac:dyDescent="0.2">
      <c r="A22" s="37">
        <v>2124018</v>
      </c>
      <c r="B22" s="37"/>
      <c r="C22" s="32"/>
      <c r="D22" s="50">
        <f t="shared" si="0"/>
        <v>1500</v>
      </c>
      <c r="E22" s="33"/>
      <c r="F22" s="36"/>
    </row>
    <row r="23" spans="1:6" ht="18.75" customHeight="1" x14ac:dyDescent="0.2">
      <c r="A23" s="37">
        <v>2124019</v>
      </c>
      <c r="B23" s="37"/>
      <c r="C23" s="32"/>
      <c r="D23" s="50">
        <f t="shared" si="0"/>
        <v>1500</v>
      </c>
      <c r="E23" s="33"/>
      <c r="F23" s="36"/>
    </row>
    <row r="24" spans="1:6" ht="18.75" customHeight="1" x14ac:dyDescent="0.2">
      <c r="A24" s="37">
        <v>2124020</v>
      </c>
      <c r="B24" s="37"/>
      <c r="C24" s="32"/>
      <c r="D24" s="50">
        <f t="shared" si="0"/>
        <v>1500</v>
      </c>
      <c r="E24" s="33"/>
      <c r="F24" s="36"/>
    </row>
    <row r="25" spans="1:6" ht="18.75" customHeight="1" x14ac:dyDescent="0.2">
      <c r="A25" s="37">
        <v>2124021</v>
      </c>
      <c r="B25" s="37"/>
      <c r="C25" s="32"/>
      <c r="D25" s="50">
        <f t="shared" si="0"/>
        <v>1500</v>
      </c>
      <c r="E25" s="33"/>
      <c r="F25" s="36"/>
    </row>
    <row r="26" spans="1:6" ht="18.75" customHeight="1" x14ac:dyDescent="0.2">
      <c r="A26" s="37">
        <v>2124022</v>
      </c>
      <c r="B26" s="37"/>
      <c r="C26" s="32"/>
      <c r="D26" s="50">
        <f t="shared" si="0"/>
        <v>1500</v>
      </c>
      <c r="E26" s="33"/>
      <c r="F26" s="36"/>
    </row>
    <row r="27" spans="1:6" ht="18.75" customHeight="1" x14ac:dyDescent="0.2">
      <c r="A27" s="37">
        <v>2124023</v>
      </c>
      <c r="B27" s="37"/>
      <c r="C27" s="32"/>
      <c r="D27" s="50">
        <f t="shared" si="0"/>
        <v>1500</v>
      </c>
      <c r="E27" s="33"/>
      <c r="F27" s="36"/>
    </row>
    <row r="28" spans="1:6" ht="18.75" customHeight="1" x14ac:dyDescent="0.2">
      <c r="A28" s="37">
        <v>2124024</v>
      </c>
      <c r="B28" s="37"/>
      <c r="C28" s="32"/>
      <c r="D28" s="50">
        <f t="shared" si="0"/>
        <v>1500</v>
      </c>
      <c r="E28" s="33"/>
      <c r="F28" s="36"/>
    </row>
    <row r="29" spans="1:6" ht="18.75" customHeight="1" x14ac:dyDescent="0.2">
      <c r="A29" s="37">
        <v>2124025</v>
      </c>
      <c r="B29" s="37"/>
      <c r="C29" s="32"/>
      <c r="D29" s="50">
        <f t="shared" si="0"/>
        <v>1500</v>
      </c>
      <c r="E29" s="33"/>
      <c r="F29" s="36"/>
    </row>
    <row r="30" spans="1:6" ht="18.75" customHeight="1" x14ac:dyDescent="0.2">
      <c r="A30" s="37">
        <v>2124026</v>
      </c>
      <c r="B30" s="37"/>
      <c r="C30" s="32"/>
      <c r="D30" s="50">
        <f t="shared" si="0"/>
        <v>1500</v>
      </c>
      <c r="E30" s="33"/>
      <c r="F30" s="36"/>
    </row>
    <row r="31" spans="1:6" ht="18.75" customHeight="1" x14ac:dyDescent="0.2">
      <c r="A31" s="37">
        <v>2124027</v>
      </c>
      <c r="B31" s="37"/>
      <c r="C31" s="32"/>
      <c r="D31" s="50">
        <f t="shared" si="0"/>
        <v>1500</v>
      </c>
      <c r="E31" s="33"/>
      <c r="F31" s="36"/>
    </row>
    <row r="32" spans="1:6" ht="18.75" customHeight="1" x14ac:dyDescent="0.2">
      <c r="A32" s="37">
        <v>2124028</v>
      </c>
      <c r="B32" s="37"/>
      <c r="C32" s="32"/>
      <c r="D32" s="50">
        <f t="shared" si="0"/>
        <v>1500</v>
      </c>
      <c r="E32" s="33"/>
      <c r="F32" s="36"/>
    </row>
    <row r="33" spans="1:6" ht="18.75" customHeight="1" x14ac:dyDescent="0.2">
      <c r="A33" s="37">
        <v>2124029</v>
      </c>
      <c r="B33" s="37"/>
      <c r="C33" s="32"/>
      <c r="D33" s="50">
        <f t="shared" si="0"/>
        <v>1500</v>
      </c>
      <c r="E33" s="33"/>
      <c r="F33" s="36"/>
    </row>
    <row r="34" spans="1:6" ht="18.75" customHeight="1" x14ac:dyDescent="0.2">
      <c r="A34" s="37">
        <v>2124030</v>
      </c>
      <c r="B34" s="37"/>
      <c r="C34" s="32"/>
      <c r="D34" s="50">
        <f t="shared" si="0"/>
        <v>1500</v>
      </c>
      <c r="E34" s="33"/>
      <c r="F34" s="36"/>
    </row>
    <row r="35" spans="1:6" ht="18.75" customHeight="1" x14ac:dyDescent="0.2">
      <c r="A35" s="37"/>
      <c r="B35" s="37"/>
      <c r="C35" s="32"/>
      <c r="D35" s="50"/>
      <c r="E35" s="33"/>
      <c r="F35" s="36"/>
    </row>
  </sheetData>
  <mergeCells count="1">
    <mergeCell ref="A1:B1"/>
  </mergeCells>
  <printOptions gridLines="1" gridLinesSet="0"/>
  <pageMargins left="0.25" right="0.25" top="1" bottom="1" header="0.5" footer="0.5"/>
  <pageSetup orientation="portrait" horizontalDpi="200" verticalDpi="200" r:id="rId1"/>
  <headerFooter alignWithMargins="0">
    <oddHeader>&amp;A</oddHeader>
    <oddFooter>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BreakPreview" zoomScale="60" zoomScaleNormal="75" workbookViewId="0">
      <selection sqref="A1:B1"/>
    </sheetView>
  </sheetViews>
  <sheetFormatPr defaultRowHeight="18.75" customHeight="1" x14ac:dyDescent="0.2"/>
  <cols>
    <col min="1" max="1" width="10.5703125" style="24" bestFit="1" customWidth="1"/>
    <col min="2" max="2" width="35" style="24" customWidth="1"/>
    <col min="3" max="3" width="11.28515625" style="29" customWidth="1"/>
    <col min="4" max="4" width="13.5703125" style="29" bestFit="1" customWidth="1"/>
    <col min="5" max="5" width="10.42578125" style="21" customWidth="1"/>
    <col min="6" max="6" width="9.85546875" style="21" customWidth="1"/>
    <col min="7" max="16384" width="9.140625" style="24"/>
  </cols>
  <sheetData>
    <row r="1" spans="1:6" ht="18.75" customHeight="1" x14ac:dyDescent="0.25">
      <c r="A1" s="196" t="s">
        <v>259</v>
      </c>
      <c r="B1" s="197"/>
      <c r="C1" s="50"/>
      <c r="D1" s="50"/>
      <c r="E1" s="34"/>
      <c r="F1" s="34"/>
    </row>
    <row r="2" spans="1:6" ht="18.75" customHeight="1" x14ac:dyDescent="0.2">
      <c r="A2" s="34" t="s">
        <v>3</v>
      </c>
      <c r="B2" s="34" t="s">
        <v>4</v>
      </c>
      <c r="C2" s="47" t="s">
        <v>18</v>
      </c>
      <c r="D2" s="47" t="s">
        <v>8</v>
      </c>
      <c r="E2" s="34" t="s">
        <v>173</v>
      </c>
      <c r="F2" s="34" t="s">
        <v>39</v>
      </c>
    </row>
    <row r="3" spans="1:6" ht="18.75" customHeight="1" x14ac:dyDescent="0.2">
      <c r="A3" s="34" t="s">
        <v>10</v>
      </c>
      <c r="B3" s="34"/>
      <c r="C3" s="47" t="s">
        <v>11</v>
      </c>
      <c r="D3" s="47"/>
      <c r="E3" s="34" t="s">
        <v>125</v>
      </c>
      <c r="F3" s="34"/>
    </row>
    <row r="4" spans="1:6" ht="18.75" customHeight="1" x14ac:dyDescent="0.2">
      <c r="A4" s="34" t="s">
        <v>13</v>
      </c>
      <c r="B4" s="34"/>
      <c r="C4" s="48"/>
      <c r="D4" s="48">
        <v>3000</v>
      </c>
      <c r="E4" s="36"/>
      <c r="F4" s="36"/>
    </row>
    <row r="5" spans="1:6" ht="18.75" customHeight="1" x14ac:dyDescent="0.2">
      <c r="A5" s="37">
        <v>2125001</v>
      </c>
      <c r="B5" s="37" t="s">
        <v>260</v>
      </c>
      <c r="C5" s="50">
        <v>900</v>
      </c>
      <c r="D5" s="50">
        <f>+D4-C5</f>
        <v>2100</v>
      </c>
      <c r="E5" s="36"/>
      <c r="F5" s="36"/>
    </row>
    <row r="6" spans="1:6" ht="18.75" customHeight="1" x14ac:dyDescent="0.2">
      <c r="A6" s="37">
        <v>2125002</v>
      </c>
      <c r="B6" s="37" t="s">
        <v>261</v>
      </c>
      <c r="C6" s="50">
        <v>45</v>
      </c>
      <c r="D6" s="50">
        <f t="shared" ref="D6:D34" si="0">+D5-C6</f>
        <v>2055</v>
      </c>
      <c r="E6" s="34"/>
      <c r="F6" s="34"/>
    </row>
    <row r="7" spans="1:6" ht="18.75" customHeight="1" x14ac:dyDescent="0.2">
      <c r="A7" s="37">
        <v>2125003</v>
      </c>
      <c r="B7" s="37"/>
      <c r="C7" s="50"/>
      <c r="D7" s="50">
        <f t="shared" si="0"/>
        <v>2055</v>
      </c>
      <c r="E7" s="34"/>
      <c r="F7" s="34"/>
    </row>
    <row r="8" spans="1:6" ht="18.75" customHeight="1" x14ac:dyDescent="0.2">
      <c r="A8" s="37">
        <v>2125004</v>
      </c>
      <c r="B8" s="37"/>
      <c r="C8" s="50"/>
      <c r="D8" s="50">
        <f t="shared" si="0"/>
        <v>2055</v>
      </c>
      <c r="E8" s="34"/>
      <c r="F8" s="34"/>
    </row>
    <row r="9" spans="1:6" ht="18.75" customHeight="1" x14ac:dyDescent="0.2">
      <c r="A9" s="37">
        <v>2125005</v>
      </c>
      <c r="B9" s="37"/>
      <c r="C9" s="50"/>
      <c r="D9" s="50">
        <f t="shared" si="0"/>
        <v>2055</v>
      </c>
      <c r="E9" s="34"/>
      <c r="F9" s="34"/>
    </row>
    <row r="10" spans="1:6" ht="18.75" customHeight="1" x14ac:dyDescent="0.2">
      <c r="A10" s="37">
        <v>2125006</v>
      </c>
      <c r="B10" s="37"/>
      <c r="C10" s="50"/>
      <c r="D10" s="50">
        <f t="shared" si="0"/>
        <v>2055</v>
      </c>
      <c r="E10" s="34"/>
      <c r="F10" s="34"/>
    </row>
    <row r="11" spans="1:6" ht="18.75" customHeight="1" x14ac:dyDescent="0.2">
      <c r="A11" s="37">
        <v>2125007</v>
      </c>
      <c r="B11" s="37"/>
      <c r="C11" s="50"/>
      <c r="D11" s="50">
        <f t="shared" si="0"/>
        <v>2055</v>
      </c>
      <c r="E11" s="34"/>
      <c r="F11" s="34"/>
    </row>
    <row r="12" spans="1:6" ht="18.75" customHeight="1" x14ac:dyDescent="0.2">
      <c r="A12" s="37">
        <v>2125008</v>
      </c>
      <c r="B12" s="37"/>
      <c r="C12" s="50"/>
      <c r="D12" s="50">
        <f t="shared" si="0"/>
        <v>2055</v>
      </c>
      <c r="E12" s="34"/>
      <c r="F12" s="34"/>
    </row>
    <row r="13" spans="1:6" ht="18.75" customHeight="1" x14ac:dyDescent="0.2">
      <c r="A13" s="37">
        <v>2125009</v>
      </c>
      <c r="B13" s="37"/>
      <c r="C13" s="50"/>
      <c r="D13" s="50">
        <f t="shared" si="0"/>
        <v>2055</v>
      </c>
      <c r="E13" s="34"/>
      <c r="F13" s="34"/>
    </row>
    <row r="14" spans="1:6" ht="18.75" customHeight="1" x14ac:dyDescent="0.2">
      <c r="A14" s="37">
        <v>2125010</v>
      </c>
      <c r="B14" s="37"/>
      <c r="C14" s="50"/>
      <c r="D14" s="50">
        <f t="shared" si="0"/>
        <v>2055</v>
      </c>
      <c r="E14" s="34"/>
      <c r="F14" s="34"/>
    </row>
    <row r="15" spans="1:6" ht="18.75" customHeight="1" x14ac:dyDescent="0.2">
      <c r="A15" s="37">
        <v>2125011</v>
      </c>
      <c r="B15" s="37"/>
      <c r="C15" s="50"/>
      <c r="D15" s="50">
        <f t="shared" si="0"/>
        <v>2055</v>
      </c>
      <c r="E15" s="34"/>
      <c r="F15" s="34"/>
    </row>
    <row r="16" spans="1:6" ht="18.75" customHeight="1" x14ac:dyDescent="0.2">
      <c r="A16" s="37">
        <v>2125012</v>
      </c>
      <c r="B16" s="37"/>
      <c r="C16" s="50"/>
      <c r="D16" s="50">
        <f t="shared" si="0"/>
        <v>2055</v>
      </c>
      <c r="E16" s="34"/>
      <c r="F16" s="34"/>
    </row>
    <row r="17" spans="1:6" ht="18.75" customHeight="1" x14ac:dyDescent="0.2">
      <c r="A17" s="37">
        <v>2125013</v>
      </c>
      <c r="B17" s="37"/>
      <c r="C17" s="50"/>
      <c r="D17" s="50">
        <f t="shared" si="0"/>
        <v>2055</v>
      </c>
      <c r="E17" s="34"/>
      <c r="F17" s="34"/>
    </row>
    <row r="18" spans="1:6" ht="18.75" customHeight="1" x14ac:dyDescent="0.2">
      <c r="A18" s="37">
        <v>2125014</v>
      </c>
      <c r="B18" s="37"/>
      <c r="C18" s="50"/>
      <c r="D18" s="50">
        <f t="shared" si="0"/>
        <v>2055</v>
      </c>
      <c r="E18" s="34"/>
      <c r="F18" s="34"/>
    </row>
    <row r="19" spans="1:6" ht="18.75" customHeight="1" x14ac:dyDescent="0.2">
      <c r="A19" s="37">
        <v>2125015</v>
      </c>
      <c r="B19" s="37"/>
      <c r="C19" s="50"/>
      <c r="D19" s="50">
        <f t="shared" si="0"/>
        <v>2055</v>
      </c>
      <c r="E19" s="34"/>
      <c r="F19" s="34"/>
    </row>
    <row r="20" spans="1:6" ht="18.75" customHeight="1" x14ac:dyDescent="0.2">
      <c r="A20" s="37">
        <v>2125016</v>
      </c>
      <c r="B20" s="37"/>
      <c r="C20" s="50"/>
      <c r="D20" s="50">
        <f t="shared" si="0"/>
        <v>2055</v>
      </c>
      <c r="E20" s="34"/>
      <c r="F20" s="34"/>
    </row>
    <row r="21" spans="1:6" ht="18.75" customHeight="1" x14ac:dyDescent="0.2">
      <c r="A21" s="37">
        <v>2125017</v>
      </c>
      <c r="B21" s="37"/>
      <c r="C21" s="50"/>
      <c r="D21" s="50">
        <f t="shared" si="0"/>
        <v>2055</v>
      </c>
      <c r="E21" s="34"/>
      <c r="F21" s="34"/>
    </row>
    <row r="22" spans="1:6" ht="18.75" customHeight="1" x14ac:dyDescent="0.2">
      <c r="A22" s="37">
        <v>2125018</v>
      </c>
      <c r="B22" s="37"/>
      <c r="C22" s="50"/>
      <c r="D22" s="50">
        <f t="shared" si="0"/>
        <v>2055</v>
      </c>
      <c r="E22" s="34"/>
      <c r="F22" s="34"/>
    </row>
    <row r="23" spans="1:6" ht="18.75" customHeight="1" x14ac:dyDescent="0.2">
      <c r="A23" s="37">
        <v>2125019</v>
      </c>
      <c r="B23" s="37"/>
      <c r="C23" s="50"/>
      <c r="D23" s="50">
        <f t="shared" si="0"/>
        <v>2055</v>
      </c>
      <c r="E23" s="34"/>
      <c r="F23" s="34"/>
    </row>
    <row r="24" spans="1:6" ht="18.75" customHeight="1" x14ac:dyDescent="0.2">
      <c r="A24" s="37">
        <v>2125020</v>
      </c>
      <c r="B24" s="37"/>
      <c r="C24" s="50"/>
      <c r="D24" s="50">
        <f t="shared" si="0"/>
        <v>2055</v>
      </c>
      <c r="E24" s="34"/>
      <c r="F24" s="34"/>
    </row>
    <row r="25" spans="1:6" ht="18.75" customHeight="1" x14ac:dyDescent="0.2">
      <c r="A25" s="37">
        <v>2125021</v>
      </c>
      <c r="B25" s="37"/>
      <c r="C25" s="50"/>
      <c r="D25" s="50">
        <f t="shared" si="0"/>
        <v>2055</v>
      </c>
      <c r="E25" s="34"/>
      <c r="F25" s="34"/>
    </row>
    <row r="26" spans="1:6" ht="18.75" customHeight="1" x14ac:dyDescent="0.2">
      <c r="A26" s="37">
        <v>2125022</v>
      </c>
      <c r="B26" s="37"/>
      <c r="C26" s="50"/>
      <c r="D26" s="50">
        <f t="shared" si="0"/>
        <v>2055</v>
      </c>
      <c r="E26" s="34"/>
      <c r="F26" s="34"/>
    </row>
    <row r="27" spans="1:6" ht="18.75" customHeight="1" x14ac:dyDescent="0.2">
      <c r="A27" s="37">
        <v>2125023</v>
      </c>
      <c r="B27" s="37"/>
      <c r="C27" s="50"/>
      <c r="D27" s="50">
        <f t="shared" si="0"/>
        <v>2055</v>
      </c>
      <c r="E27" s="34"/>
      <c r="F27" s="34"/>
    </row>
    <row r="28" spans="1:6" ht="18.75" customHeight="1" x14ac:dyDescent="0.2">
      <c r="A28" s="37">
        <v>2125024</v>
      </c>
      <c r="B28" s="37"/>
      <c r="C28" s="50"/>
      <c r="D28" s="50">
        <f t="shared" si="0"/>
        <v>2055</v>
      </c>
      <c r="E28" s="34"/>
      <c r="F28" s="34"/>
    </row>
    <row r="29" spans="1:6" ht="18.75" customHeight="1" x14ac:dyDescent="0.2">
      <c r="A29" s="37">
        <v>2125025</v>
      </c>
      <c r="B29" s="37"/>
      <c r="C29" s="50"/>
      <c r="D29" s="50">
        <f t="shared" si="0"/>
        <v>2055</v>
      </c>
      <c r="E29" s="34"/>
      <c r="F29" s="34"/>
    </row>
    <row r="30" spans="1:6" ht="18.75" customHeight="1" x14ac:dyDescent="0.2">
      <c r="A30" s="37">
        <v>2125026</v>
      </c>
      <c r="B30" s="37"/>
      <c r="C30" s="50"/>
      <c r="D30" s="50">
        <f t="shared" si="0"/>
        <v>2055</v>
      </c>
      <c r="E30" s="34"/>
      <c r="F30" s="34"/>
    </row>
    <row r="31" spans="1:6" ht="18.75" customHeight="1" x14ac:dyDescent="0.2">
      <c r="A31" s="37">
        <v>2125027</v>
      </c>
      <c r="B31" s="37"/>
      <c r="C31" s="50"/>
      <c r="D31" s="50">
        <f t="shared" si="0"/>
        <v>2055</v>
      </c>
      <c r="E31" s="34"/>
      <c r="F31" s="34"/>
    </row>
    <row r="32" spans="1:6" ht="18.75" customHeight="1" x14ac:dyDescent="0.2">
      <c r="A32" s="37">
        <v>2125028</v>
      </c>
      <c r="B32" s="37"/>
      <c r="C32" s="50"/>
      <c r="D32" s="50">
        <f t="shared" si="0"/>
        <v>2055</v>
      </c>
      <c r="E32" s="34"/>
      <c r="F32" s="34"/>
    </row>
    <row r="33" spans="1:6" ht="18.75" customHeight="1" x14ac:dyDescent="0.2">
      <c r="A33" s="37">
        <v>2125029</v>
      </c>
      <c r="B33" s="37"/>
      <c r="C33" s="50"/>
      <c r="D33" s="50">
        <f t="shared" si="0"/>
        <v>2055</v>
      </c>
      <c r="E33" s="34"/>
      <c r="F33" s="34"/>
    </row>
    <row r="34" spans="1:6" ht="18.75" customHeight="1" x14ac:dyDescent="0.2">
      <c r="A34" s="37">
        <v>2125030</v>
      </c>
      <c r="B34" s="37"/>
      <c r="C34" s="50"/>
      <c r="D34" s="50">
        <f t="shared" si="0"/>
        <v>2055</v>
      </c>
      <c r="E34" s="34"/>
      <c r="F34" s="34"/>
    </row>
    <row r="35" spans="1:6" ht="18.75" customHeight="1" x14ac:dyDescent="0.2">
      <c r="A35" s="37"/>
      <c r="B35" s="37"/>
      <c r="C35" s="50">
        <f>SUM(C5:C34)</f>
        <v>945</v>
      </c>
      <c r="D35" s="50"/>
      <c r="E35" s="34"/>
      <c r="F35" s="34"/>
    </row>
  </sheetData>
  <mergeCells count="1">
    <mergeCell ref="A1:B1"/>
  </mergeCells>
  <printOptions gridLines="1" gridLinesSet="0"/>
  <pageMargins left="0.75" right="0.75" top="1" bottom="1" header="0.5" footer="0.5"/>
  <pageSetup orientation="portrait" horizontalDpi="200" verticalDpi="2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zoomScale="60" zoomScaleNormal="75" workbookViewId="0">
      <selection sqref="A1:B1"/>
    </sheetView>
  </sheetViews>
  <sheetFormatPr defaultColWidth="31" defaultRowHeight="18.75" customHeight="1" x14ac:dyDescent="0.2"/>
  <cols>
    <col min="1" max="1" width="11.140625" style="24" customWidth="1"/>
    <col min="2" max="2" width="24.85546875" style="24" customWidth="1"/>
    <col min="3" max="3" width="10.85546875" style="25" customWidth="1"/>
    <col min="4" max="4" width="9.5703125" style="25" customWidth="1"/>
    <col min="5" max="5" width="14.7109375" style="29" customWidth="1"/>
    <col min="6" max="7" width="10.85546875" style="30" customWidth="1"/>
    <col min="8" max="16384" width="31" style="24"/>
  </cols>
  <sheetData>
    <row r="1" spans="1:7" ht="18.75" customHeight="1" x14ac:dyDescent="0.25">
      <c r="A1" s="196" t="s">
        <v>174</v>
      </c>
      <c r="B1" s="200"/>
      <c r="C1" s="32"/>
      <c r="D1" s="32"/>
      <c r="E1" s="50"/>
      <c r="F1" s="33"/>
      <c r="G1" s="33"/>
    </row>
    <row r="2" spans="1:7" ht="18.75" customHeight="1" x14ac:dyDescent="0.2">
      <c r="A2" s="34" t="s">
        <v>3</v>
      </c>
      <c r="B2" s="34" t="s">
        <v>4</v>
      </c>
      <c r="C2" s="35" t="s">
        <v>11</v>
      </c>
      <c r="D2" s="35" t="s">
        <v>18</v>
      </c>
      <c r="E2" s="47" t="s">
        <v>8</v>
      </c>
      <c r="F2" s="36" t="s">
        <v>173</v>
      </c>
      <c r="G2" s="36" t="s">
        <v>9</v>
      </c>
    </row>
    <row r="3" spans="1:7" ht="18.75" customHeight="1" x14ac:dyDescent="0.2">
      <c r="A3" s="34" t="s">
        <v>10</v>
      </c>
      <c r="B3" s="34"/>
      <c r="C3" s="35" t="s">
        <v>12</v>
      </c>
      <c r="D3" s="35" t="s">
        <v>11</v>
      </c>
      <c r="E3" s="47"/>
      <c r="F3" s="36" t="s">
        <v>125</v>
      </c>
      <c r="G3" s="36"/>
    </row>
    <row r="4" spans="1:7" ht="18.75" customHeight="1" x14ac:dyDescent="0.2">
      <c r="A4" s="37" t="s">
        <v>13</v>
      </c>
      <c r="B4" s="37"/>
      <c r="C4" s="32"/>
      <c r="D4" s="32"/>
      <c r="E4" s="50">
        <v>85000</v>
      </c>
      <c r="F4" s="33"/>
      <c r="G4" s="33"/>
    </row>
    <row r="5" spans="1:7" ht="18.75" customHeight="1" x14ac:dyDescent="0.2">
      <c r="A5" s="34">
        <v>2102001</v>
      </c>
      <c r="B5" s="37"/>
      <c r="C5" s="32"/>
      <c r="D5" s="32"/>
      <c r="E5" s="50">
        <f>+E4-D5</f>
        <v>85000</v>
      </c>
      <c r="F5" s="33"/>
      <c r="G5" s="33"/>
    </row>
    <row r="6" spans="1:7" ht="18.75" customHeight="1" x14ac:dyDescent="0.2">
      <c r="A6" s="34">
        <v>2102002</v>
      </c>
      <c r="B6" s="37"/>
      <c r="C6" s="32"/>
      <c r="D6" s="32"/>
      <c r="E6" s="50">
        <f t="shared" ref="E6:E34" si="0">+E5-D6</f>
        <v>85000</v>
      </c>
      <c r="F6" s="33"/>
      <c r="G6" s="33"/>
    </row>
    <row r="7" spans="1:7" ht="18.75" customHeight="1" x14ac:dyDescent="0.2">
      <c r="A7" s="34">
        <v>2102003</v>
      </c>
      <c r="B7" s="37"/>
      <c r="C7" s="32"/>
      <c r="D7" s="32"/>
      <c r="E7" s="50">
        <f t="shared" si="0"/>
        <v>85000</v>
      </c>
      <c r="F7" s="33"/>
      <c r="G7" s="33"/>
    </row>
    <row r="8" spans="1:7" ht="18.75" customHeight="1" x14ac:dyDescent="0.2">
      <c r="A8" s="34">
        <v>2102004</v>
      </c>
      <c r="B8" s="37"/>
      <c r="C8" s="32"/>
      <c r="D8" s="32"/>
      <c r="E8" s="50">
        <f t="shared" si="0"/>
        <v>85000</v>
      </c>
      <c r="F8" s="33"/>
      <c r="G8" s="33"/>
    </row>
    <row r="9" spans="1:7" ht="18.75" customHeight="1" x14ac:dyDescent="0.2">
      <c r="A9" s="34">
        <v>2102005</v>
      </c>
      <c r="B9" s="37"/>
      <c r="C9" s="32"/>
      <c r="D9" s="32"/>
      <c r="E9" s="50">
        <f t="shared" si="0"/>
        <v>85000</v>
      </c>
      <c r="F9" s="33"/>
      <c r="G9" s="33"/>
    </row>
    <row r="10" spans="1:7" ht="18.75" customHeight="1" x14ac:dyDescent="0.2">
      <c r="A10" s="34">
        <v>2102006</v>
      </c>
      <c r="B10" s="37"/>
      <c r="C10" s="32"/>
      <c r="D10" s="32"/>
      <c r="E10" s="50">
        <f t="shared" si="0"/>
        <v>85000</v>
      </c>
      <c r="F10" s="33"/>
      <c r="G10" s="33"/>
    </row>
    <row r="11" spans="1:7" ht="18.75" customHeight="1" x14ac:dyDescent="0.2">
      <c r="A11" s="34">
        <v>2102007</v>
      </c>
      <c r="B11" s="37"/>
      <c r="C11" s="32"/>
      <c r="D11" s="32"/>
      <c r="E11" s="50">
        <f t="shared" si="0"/>
        <v>85000</v>
      </c>
      <c r="F11" s="33"/>
      <c r="G11" s="33"/>
    </row>
    <row r="12" spans="1:7" ht="18.75" customHeight="1" x14ac:dyDescent="0.2">
      <c r="A12" s="34">
        <v>2102008</v>
      </c>
      <c r="B12" s="37"/>
      <c r="C12" s="32"/>
      <c r="D12" s="32"/>
      <c r="E12" s="50">
        <f t="shared" si="0"/>
        <v>85000</v>
      </c>
      <c r="F12" s="33"/>
      <c r="G12" s="33"/>
    </row>
    <row r="13" spans="1:7" ht="18.75" customHeight="1" x14ac:dyDescent="0.2">
      <c r="A13" s="34">
        <v>2102009</v>
      </c>
      <c r="B13" s="37"/>
      <c r="C13" s="32"/>
      <c r="D13" s="32"/>
      <c r="E13" s="50">
        <f t="shared" si="0"/>
        <v>85000</v>
      </c>
      <c r="F13" s="33"/>
      <c r="G13" s="33"/>
    </row>
    <row r="14" spans="1:7" ht="18.75" customHeight="1" x14ac:dyDescent="0.2">
      <c r="A14" s="34">
        <v>2102010</v>
      </c>
      <c r="B14" s="37"/>
      <c r="C14" s="32"/>
      <c r="D14" s="32"/>
      <c r="E14" s="50">
        <f t="shared" si="0"/>
        <v>85000</v>
      </c>
      <c r="F14" s="33"/>
      <c r="G14" s="33"/>
    </row>
    <row r="15" spans="1:7" ht="18.75" customHeight="1" x14ac:dyDescent="0.2">
      <c r="A15" s="34">
        <v>2102011</v>
      </c>
      <c r="B15" s="37"/>
      <c r="C15" s="32"/>
      <c r="D15" s="32"/>
      <c r="E15" s="50">
        <f t="shared" si="0"/>
        <v>85000</v>
      </c>
      <c r="F15" s="33"/>
      <c r="G15" s="33"/>
    </row>
    <row r="16" spans="1:7" ht="18.75" customHeight="1" x14ac:dyDescent="0.2">
      <c r="A16" s="34">
        <v>2102012</v>
      </c>
      <c r="B16" s="37"/>
      <c r="C16" s="32"/>
      <c r="D16" s="32"/>
      <c r="E16" s="50">
        <f t="shared" si="0"/>
        <v>85000</v>
      </c>
      <c r="F16" s="33"/>
      <c r="G16" s="33"/>
    </row>
    <row r="17" spans="1:7" ht="18.75" customHeight="1" x14ac:dyDescent="0.2">
      <c r="A17" s="34">
        <v>2102013</v>
      </c>
      <c r="B17" s="37"/>
      <c r="C17" s="32"/>
      <c r="D17" s="32"/>
      <c r="E17" s="50">
        <f t="shared" si="0"/>
        <v>85000</v>
      </c>
      <c r="F17" s="33"/>
      <c r="G17" s="33"/>
    </row>
    <row r="18" spans="1:7" ht="18.75" customHeight="1" x14ac:dyDescent="0.2">
      <c r="A18" s="34">
        <v>2102014</v>
      </c>
      <c r="B18" s="37"/>
      <c r="C18" s="32"/>
      <c r="D18" s="32"/>
      <c r="E18" s="50">
        <f t="shared" si="0"/>
        <v>85000</v>
      </c>
      <c r="F18" s="33"/>
      <c r="G18" s="33"/>
    </row>
    <row r="19" spans="1:7" ht="18.75" customHeight="1" x14ac:dyDescent="0.2">
      <c r="A19" s="34">
        <v>2102015</v>
      </c>
      <c r="B19" s="37"/>
      <c r="C19" s="32"/>
      <c r="D19" s="32"/>
      <c r="E19" s="50">
        <f t="shared" si="0"/>
        <v>85000</v>
      </c>
      <c r="F19" s="33"/>
      <c r="G19" s="33"/>
    </row>
    <row r="20" spans="1:7" ht="18.75" customHeight="1" x14ac:dyDescent="0.2">
      <c r="A20" s="34">
        <v>2102016</v>
      </c>
      <c r="B20" s="37"/>
      <c r="C20" s="32"/>
      <c r="D20" s="32"/>
      <c r="E20" s="50">
        <f t="shared" si="0"/>
        <v>85000</v>
      </c>
      <c r="F20" s="33"/>
      <c r="G20" s="33"/>
    </row>
    <row r="21" spans="1:7" ht="18.75" customHeight="1" x14ac:dyDescent="0.2">
      <c r="A21" s="34">
        <v>2102017</v>
      </c>
      <c r="B21" s="37"/>
      <c r="C21" s="32"/>
      <c r="D21" s="32"/>
      <c r="E21" s="50">
        <f t="shared" si="0"/>
        <v>85000</v>
      </c>
      <c r="F21" s="33"/>
      <c r="G21" s="33"/>
    </row>
    <row r="22" spans="1:7" ht="18.75" customHeight="1" x14ac:dyDescent="0.2">
      <c r="A22" s="34">
        <v>2102018</v>
      </c>
      <c r="B22" s="37"/>
      <c r="C22" s="32"/>
      <c r="D22" s="32"/>
      <c r="E22" s="50">
        <f t="shared" si="0"/>
        <v>85000</v>
      </c>
      <c r="F22" s="33"/>
      <c r="G22" s="33"/>
    </row>
    <row r="23" spans="1:7" ht="18.75" customHeight="1" x14ac:dyDescent="0.2">
      <c r="A23" s="34">
        <v>2102019</v>
      </c>
      <c r="B23" s="37"/>
      <c r="C23" s="32"/>
      <c r="D23" s="32"/>
      <c r="E23" s="50">
        <f t="shared" si="0"/>
        <v>85000</v>
      </c>
      <c r="F23" s="33"/>
      <c r="G23" s="33"/>
    </row>
    <row r="24" spans="1:7" ht="18.75" customHeight="1" x14ac:dyDescent="0.2">
      <c r="A24" s="34">
        <v>2102020</v>
      </c>
      <c r="B24" s="37"/>
      <c r="C24" s="32"/>
      <c r="D24" s="32"/>
      <c r="E24" s="50">
        <f t="shared" si="0"/>
        <v>85000</v>
      </c>
      <c r="F24" s="33"/>
      <c r="G24" s="33"/>
    </row>
    <row r="25" spans="1:7" ht="18.75" customHeight="1" x14ac:dyDescent="0.2">
      <c r="A25" s="34">
        <v>2102021</v>
      </c>
      <c r="B25" s="37"/>
      <c r="C25" s="32"/>
      <c r="D25" s="32"/>
      <c r="E25" s="50">
        <f t="shared" si="0"/>
        <v>85000</v>
      </c>
      <c r="F25" s="33"/>
      <c r="G25" s="33"/>
    </row>
    <row r="26" spans="1:7" ht="18.75" customHeight="1" x14ac:dyDescent="0.2">
      <c r="A26" s="34">
        <v>2102022</v>
      </c>
      <c r="B26" s="37"/>
      <c r="C26" s="32"/>
      <c r="D26" s="32"/>
      <c r="E26" s="50">
        <f t="shared" si="0"/>
        <v>85000</v>
      </c>
      <c r="F26" s="33"/>
      <c r="G26" s="33"/>
    </row>
    <row r="27" spans="1:7" ht="18.75" customHeight="1" x14ac:dyDescent="0.2">
      <c r="A27" s="34">
        <v>2102023</v>
      </c>
      <c r="B27" s="37"/>
      <c r="C27" s="32"/>
      <c r="D27" s="32"/>
      <c r="E27" s="50">
        <f t="shared" si="0"/>
        <v>85000</v>
      </c>
      <c r="F27" s="33"/>
      <c r="G27" s="33"/>
    </row>
    <row r="28" spans="1:7" ht="18.75" customHeight="1" x14ac:dyDescent="0.2">
      <c r="A28" s="34">
        <v>2102024</v>
      </c>
      <c r="B28" s="37"/>
      <c r="C28" s="32"/>
      <c r="D28" s="32"/>
      <c r="E28" s="50">
        <f t="shared" si="0"/>
        <v>85000</v>
      </c>
      <c r="F28" s="33"/>
      <c r="G28" s="33"/>
    </row>
    <row r="29" spans="1:7" ht="18.75" customHeight="1" x14ac:dyDescent="0.2">
      <c r="A29" s="34">
        <v>2102025</v>
      </c>
      <c r="B29" s="37"/>
      <c r="C29" s="32"/>
      <c r="D29" s="32"/>
      <c r="E29" s="50">
        <f t="shared" si="0"/>
        <v>85000</v>
      </c>
      <c r="F29" s="33"/>
      <c r="G29" s="33"/>
    </row>
    <row r="30" spans="1:7" ht="18.75" customHeight="1" x14ac:dyDescent="0.2">
      <c r="A30" s="34">
        <v>2102026</v>
      </c>
      <c r="B30" s="37"/>
      <c r="C30" s="32"/>
      <c r="D30" s="32"/>
      <c r="E30" s="50">
        <f t="shared" si="0"/>
        <v>85000</v>
      </c>
      <c r="F30" s="33"/>
      <c r="G30" s="33"/>
    </row>
    <row r="31" spans="1:7" ht="18.75" customHeight="1" x14ac:dyDescent="0.2">
      <c r="A31" s="34">
        <v>2102027</v>
      </c>
      <c r="B31" s="37"/>
      <c r="C31" s="32"/>
      <c r="D31" s="32"/>
      <c r="E31" s="50">
        <f t="shared" si="0"/>
        <v>85000</v>
      </c>
      <c r="F31" s="33"/>
      <c r="G31" s="33"/>
    </row>
    <row r="32" spans="1:7" ht="18.75" customHeight="1" x14ac:dyDescent="0.2">
      <c r="A32" s="34">
        <v>2102028</v>
      </c>
      <c r="B32" s="37"/>
      <c r="C32" s="32"/>
      <c r="D32" s="32"/>
      <c r="E32" s="50">
        <f t="shared" si="0"/>
        <v>85000</v>
      </c>
      <c r="F32" s="33"/>
      <c r="G32" s="33"/>
    </row>
    <row r="33" spans="1:7" ht="18.75" customHeight="1" x14ac:dyDescent="0.2">
      <c r="A33" s="34">
        <v>2102029</v>
      </c>
      <c r="B33" s="37"/>
      <c r="C33" s="32"/>
      <c r="D33" s="32"/>
      <c r="E33" s="50">
        <f t="shared" si="0"/>
        <v>85000</v>
      </c>
      <c r="F33" s="33"/>
      <c r="G33" s="33"/>
    </row>
    <row r="34" spans="1:7" ht="18.75" customHeight="1" x14ac:dyDescent="0.2">
      <c r="A34" s="34">
        <v>2102030</v>
      </c>
      <c r="B34" s="37"/>
      <c r="C34" s="32"/>
      <c r="D34" s="32"/>
      <c r="E34" s="50">
        <f t="shared" si="0"/>
        <v>85000</v>
      </c>
      <c r="F34" s="33"/>
      <c r="G34" s="33"/>
    </row>
    <row r="35" spans="1:7" ht="18.75" customHeight="1" x14ac:dyDescent="0.2">
      <c r="A35" s="76"/>
      <c r="B35" s="59"/>
      <c r="C35" s="71"/>
      <c r="D35" s="71"/>
      <c r="E35" s="61"/>
      <c r="F35" s="72"/>
      <c r="G35" s="72"/>
    </row>
    <row r="36" spans="1:7" ht="18.75" customHeight="1" x14ac:dyDescent="0.2">
      <c r="A36" s="73"/>
      <c r="B36" s="60"/>
      <c r="C36" s="64"/>
      <c r="D36" s="64"/>
      <c r="E36" s="62"/>
      <c r="F36" s="65"/>
      <c r="G36" s="65"/>
    </row>
    <row r="37" spans="1:7" ht="18.75" customHeight="1" x14ac:dyDescent="0.2">
      <c r="A37" s="73"/>
      <c r="B37" s="60"/>
      <c r="C37" s="64"/>
      <c r="D37" s="64"/>
      <c r="E37" s="62"/>
      <c r="F37" s="65"/>
      <c r="G37" s="65"/>
    </row>
    <row r="38" spans="1:7" ht="18.75" customHeight="1" x14ac:dyDescent="0.2">
      <c r="A38" s="73"/>
      <c r="B38" s="60"/>
      <c r="C38" s="64"/>
      <c r="D38" s="64"/>
      <c r="E38" s="62"/>
      <c r="F38" s="65"/>
      <c r="G38" s="65"/>
    </row>
    <row r="39" spans="1:7" ht="18.75" customHeight="1" x14ac:dyDescent="0.2">
      <c r="A39" s="73"/>
      <c r="B39" s="60"/>
      <c r="C39" s="64"/>
      <c r="D39" s="64"/>
      <c r="E39" s="62"/>
      <c r="F39" s="65"/>
      <c r="G39" s="65"/>
    </row>
    <row r="40" spans="1:7" ht="18.75" customHeight="1" x14ac:dyDescent="0.2">
      <c r="A40" s="73"/>
      <c r="B40" s="60"/>
      <c r="C40" s="64"/>
      <c r="D40" s="64"/>
      <c r="E40" s="62"/>
      <c r="F40" s="65"/>
      <c r="G40" s="65"/>
    </row>
    <row r="41" spans="1:7" ht="18.75" customHeight="1" x14ac:dyDescent="0.2">
      <c r="A41" s="60"/>
      <c r="B41" s="60"/>
      <c r="C41" s="64"/>
      <c r="D41" s="64"/>
      <c r="E41" s="62"/>
      <c r="F41" s="65"/>
      <c r="G41" s="65"/>
    </row>
    <row r="42" spans="1:7" ht="18.75" customHeight="1" x14ac:dyDescent="0.2">
      <c r="A42" s="60"/>
      <c r="B42" s="60"/>
      <c r="C42" s="64"/>
      <c r="D42" s="64"/>
      <c r="E42" s="62"/>
      <c r="F42" s="65"/>
      <c r="G42" s="65"/>
    </row>
    <row r="43" spans="1:7" ht="18.75" customHeight="1" x14ac:dyDescent="0.2">
      <c r="A43" s="60"/>
      <c r="B43" s="60"/>
      <c r="C43" s="64"/>
      <c r="D43" s="64"/>
      <c r="E43" s="62"/>
      <c r="F43" s="65"/>
      <c r="G43" s="65"/>
    </row>
    <row r="44" spans="1:7" ht="18.75" customHeight="1" x14ac:dyDescent="0.2">
      <c r="A44" s="60"/>
      <c r="B44" s="60"/>
      <c r="C44" s="64"/>
      <c r="D44" s="64"/>
      <c r="E44" s="62"/>
      <c r="F44" s="65"/>
      <c r="G44" s="65"/>
    </row>
    <row r="45" spans="1:7" ht="18.75" customHeight="1" x14ac:dyDescent="0.2">
      <c r="A45" s="60"/>
      <c r="B45" s="60"/>
      <c r="C45" s="64"/>
      <c r="D45" s="64"/>
      <c r="E45" s="62"/>
      <c r="F45" s="65"/>
      <c r="G45" s="65"/>
    </row>
    <row r="46" spans="1:7" ht="18.75" customHeight="1" x14ac:dyDescent="0.2">
      <c r="A46" s="60"/>
      <c r="B46" s="60"/>
      <c r="C46" s="64"/>
      <c r="D46" s="64"/>
      <c r="E46" s="62"/>
      <c r="F46" s="65"/>
      <c r="G46" s="65"/>
    </row>
    <row r="47" spans="1:7" ht="18.75" customHeight="1" x14ac:dyDescent="0.2">
      <c r="A47" s="60"/>
      <c r="B47" s="60"/>
      <c r="C47" s="64"/>
      <c r="D47" s="64"/>
      <c r="E47" s="62"/>
      <c r="F47" s="65"/>
      <c r="G47" s="65"/>
    </row>
    <row r="48" spans="1:7" ht="18.75" customHeight="1" x14ac:dyDescent="0.2">
      <c r="A48" s="60"/>
      <c r="B48" s="60"/>
      <c r="C48" s="64"/>
      <c r="D48" s="64"/>
      <c r="E48" s="62"/>
      <c r="F48" s="65"/>
      <c r="G48" s="65"/>
    </row>
  </sheetData>
  <mergeCells count="1">
    <mergeCell ref="A1:B1"/>
  </mergeCells>
  <printOptions gridLines="1" gridLinesSet="0"/>
  <pageMargins left="0.5" right="0.5" top="1" bottom="1" header="0.5" footer="0.5"/>
  <pageSetup orientation="portrait" horizontalDpi="240" verticalDpi="144" r:id="rId1"/>
  <headerFooter alignWithMargins="0">
    <oddHeader>&amp;C02 Lease Payments</oddHeader>
    <oddFooter>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view="pageBreakPreview" zoomScale="60" zoomScaleNormal="75" workbookViewId="0">
      <selection sqref="A1:B1"/>
    </sheetView>
  </sheetViews>
  <sheetFormatPr defaultRowHeight="18.75" customHeight="1" x14ac:dyDescent="0.2"/>
  <cols>
    <col min="1" max="1" width="10.42578125" style="24" customWidth="1"/>
    <col min="2" max="2" width="30.5703125" style="24" customWidth="1"/>
    <col min="3" max="3" width="13.7109375" style="25" bestFit="1" customWidth="1"/>
    <col min="4" max="4" width="11" style="25" customWidth="1"/>
    <col min="5" max="5" width="15" style="29" customWidth="1"/>
    <col min="6" max="6" width="9.140625" style="30"/>
    <col min="7" max="7" width="11" style="21" customWidth="1"/>
    <col min="8" max="16384" width="9.140625" style="24"/>
  </cols>
  <sheetData>
    <row r="1" spans="1:7" ht="18.75" customHeight="1" x14ac:dyDescent="0.25">
      <c r="A1" s="196" t="s">
        <v>262</v>
      </c>
      <c r="B1" s="197"/>
      <c r="C1" s="32"/>
      <c r="D1" s="32"/>
      <c r="E1" s="50"/>
      <c r="F1" s="33"/>
      <c r="G1" s="34"/>
    </row>
    <row r="2" spans="1:7" ht="18.75" customHeight="1" x14ac:dyDescent="0.2">
      <c r="A2" s="34" t="s">
        <v>3</v>
      </c>
      <c r="B2" s="34" t="s">
        <v>4</v>
      </c>
      <c r="C2" s="35" t="s">
        <v>289</v>
      </c>
      <c r="D2" s="35" t="s">
        <v>18</v>
      </c>
      <c r="E2" s="47" t="s">
        <v>8</v>
      </c>
      <c r="F2" s="36" t="s">
        <v>173</v>
      </c>
      <c r="G2" s="34" t="s">
        <v>9</v>
      </c>
    </row>
    <row r="3" spans="1:7" ht="18.75" customHeight="1" x14ac:dyDescent="0.2">
      <c r="A3" s="34" t="s">
        <v>10</v>
      </c>
      <c r="B3" s="34"/>
      <c r="C3" s="35"/>
      <c r="D3" s="35" t="s">
        <v>11</v>
      </c>
      <c r="E3" s="47"/>
      <c r="F3" s="36" t="s">
        <v>125</v>
      </c>
      <c r="G3" s="34"/>
    </row>
    <row r="4" spans="1:7" ht="18.75" customHeight="1" x14ac:dyDescent="0.2">
      <c r="A4" s="37" t="s">
        <v>13</v>
      </c>
      <c r="B4" s="37"/>
      <c r="C4" s="32"/>
      <c r="D4" s="32"/>
      <c r="E4" s="50">
        <v>360000</v>
      </c>
      <c r="F4" s="33"/>
      <c r="G4" s="34"/>
    </row>
    <row r="5" spans="1:7" ht="18.75" customHeight="1" x14ac:dyDescent="0.2">
      <c r="A5" s="37"/>
      <c r="B5" s="37" t="s">
        <v>263</v>
      </c>
      <c r="C5" s="32"/>
      <c r="D5" s="32"/>
      <c r="E5" s="50">
        <f>+E4-D5</f>
        <v>360000</v>
      </c>
      <c r="F5" s="33"/>
      <c r="G5" s="34"/>
    </row>
    <row r="6" spans="1:7" ht="18.75" customHeight="1" x14ac:dyDescent="0.2">
      <c r="A6" s="37"/>
      <c r="B6" s="37" t="s">
        <v>264</v>
      </c>
      <c r="C6" s="32"/>
      <c r="D6" s="32"/>
      <c r="E6" s="50">
        <f t="shared" ref="E6:E36" si="0">+E5-D6</f>
        <v>360000</v>
      </c>
      <c r="F6" s="33"/>
      <c r="G6" s="34"/>
    </row>
    <row r="7" spans="1:7" ht="18.75" customHeight="1" x14ac:dyDescent="0.2">
      <c r="A7" s="37"/>
      <c r="B7" s="37" t="s">
        <v>265</v>
      </c>
      <c r="C7" s="32" t="s">
        <v>131</v>
      </c>
      <c r="D7" s="32"/>
      <c r="E7" s="50">
        <f t="shared" si="0"/>
        <v>360000</v>
      </c>
      <c r="F7" s="33"/>
      <c r="G7" s="34"/>
    </row>
    <row r="8" spans="1:7" ht="18.75" customHeight="1" x14ac:dyDescent="0.2">
      <c r="A8" s="37"/>
      <c r="B8" s="37" t="s">
        <v>265</v>
      </c>
      <c r="C8" s="32" t="s">
        <v>266</v>
      </c>
      <c r="D8" s="32"/>
      <c r="E8" s="50">
        <f t="shared" si="0"/>
        <v>360000</v>
      </c>
      <c r="F8" s="33"/>
      <c r="G8" s="34"/>
    </row>
    <row r="9" spans="1:7" ht="18.75" customHeight="1" x14ac:dyDescent="0.2">
      <c r="A9" s="37"/>
      <c r="B9" s="37" t="s">
        <v>267</v>
      </c>
      <c r="C9" s="32"/>
      <c r="D9" s="32"/>
      <c r="E9" s="50">
        <f t="shared" si="0"/>
        <v>360000</v>
      </c>
      <c r="F9" s="33"/>
      <c r="G9" s="34"/>
    </row>
    <row r="10" spans="1:7" ht="18.75" customHeight="1" x14ac:dyDescent="0.2">
      <c r="A10" s="37"/>
      <c r="B10" s="37" t="s">
        <v>268</v>
      </c>
      <c r="C10" s="32"/>
      <c r="D10" s="32"/>
      <c r="E10" s="50">
        <f t="shared" si="0"/>
        <v>360000</v>
      </c>
      <c r="F10" s="33"/>
      <c r="G10" s="34"/>
    </row>
    <row r="11" spans="1:7" ht="18.75" customHeight="1" x14ac:dyDescent="0.2">
      <c r="A11" s="37"/>
      <c r="B11" s="37" t="s">
        <v>265</v>
      </c>
      <c r="C11" s="32" t="s">
        <v>131</v>
      </c>
      <c r="D11" s="32"/>
      <c r="E11" s="50">
        <f t="shared" si="0"/>
        <v>360000</v>
      </c>
      <c r="F11" s="33"/>
      <c r="G11" s="34"/>
    </row>
    <row r="12" spans="1:7" ht="18.75" customHeight="1" x14ac:dyDescent="0.2">
      <c r="A12" s="37"/>
      <c r="B12" s="37" t="s">
        <v>265</v>
      </c>
      <c r="C12" s="32" t="s">
        <v>266</v>
      </c>
      <c r="D12" s="32"/>
      <c r="E12" s="50">
        <f t="shared" si="0"/>
        <v>360000</v>
      </c>
      <c r="F12" s="33"/>
      <c r="G12" s="34"/>
    </row>
    <row r="13" spans="1:7" ht="18.75" customHeight="1" x14ac:dyDescent="0.2">
      <c r="A13" s="37"/>
      <c r="B13" s="37" t="s">
        <v>269</v>
      </c>
      <c r="C13" s="32"/>
      <c r="D13" s="32"/>
      <c r="E13" s="50">
        <f t="shared" si="0"/>
        <v>360000</v>
      </c>
      <c r="F13" s="33"/>
      <c r="G13" s="34"/>
    </row>
    <row r="14" spans="1:7" ht="18.75" customHeight="1" x14ac:dyDescent="0.2">
      <c r="A14" s="37"/>
      <c r="B14" s="37" t="s">
        <v>270</v>
      </c>
      <c r="C14" s="32"/>
      <c r="D14" s="32"/>
      <c r="E14" s="50">
        <f t="shared" si="0"/>
        <v>360000</v>
      </c>
      <c r="F14" s="33"/>
      <c r="G14" s="34"/>
    </row>
    <row r="15" spans="1:7" ht="18.75" customHeight="1" x14ac:dyDescent="0.2">
      <c r="A15" s="37"/>
      <c r="B15" s="37" t="s">
        <v>265</v>
      </c>
      <c r="C15" s="32" t="s">
        <v>131</v>
      </c>
      <c r="D15" s="32"/>
      <c r="E15" s="50">
        <f t="shared" si="0"/>
        <v>360000</v>
      </c>
      <c r="F15" s="33"/>
      <c r="G15" s="34"/>
    </row>
    <row r="16" spans="1:7" ht="18.75" customHeight="1" x14ac:dyDescent="0.2">
      <c r="A16" s="37"/>
      <c r="B16" s="37" t="s">
        <v>265</v>
      </c>
      <c r="C16" s="32" t="s">
        <v>266</v>
      </c>
      <c r="D16" s="32"/>
      <c r="E16" s="50">
        <f t="shared" si="0"/>
        <v>360000</v>
      </c>
      <c r="F16" s="33"/>
      <c r="G16" s="34"/>
    </row>
    <row r="17" spans="1:7" ht="18.75" customHeight="1" x14ac:dyDescent="0.2">
      <c r="A17" s="37"/>
      <c r="B17" s="37" t="s">
        <v>271</v>
      </c>
      <c r="C17" s="32"/>
      <c r="D17" s="32"/>
      <c r="E17" s="50">
        <f t="shared" si="0"/>
        <v>360000</v>
      </c>
      <c r="F17" s="33"/>
      <c r="G17" s="34"/>
    </row>
    <row r="18" spans="1:7" ht="18.75" customHeight="1" x14ac:dyDescent="0.2">
      <c r="A18" s="37"/>
      <c r="B18" s="37" t="s">
        <v>272</v>
      </c>
      <c r="C18" s="32"/>
      <c r="D18" s="32"/>
      <c r="E18" s="50">
        <f t="shared" si="0"/>
        <v>360000</v>
      </c>
      <c r="F18" s="33"/>
      <c r="G18" s="34"/>
    </row>
    <row r="19" spans="1:7" ht="18.75" customHeight="1" x14ac:dyDescent="0.2">
      <c r="A19" s="37"/>
      <c r="B19" s="37" t="s">
        <v>265</v>
      </c>
      <c r="C19" s="32" t="s">
        <v>131</v>
      </c>
      <c r="D19" s="32"/>
      <c r="E19" s="50">
        <f t="shared" si="0"/>
        <v>360000</v>
      </c>
      <c r="F19" s="33"/>
      <c r="G19" s="34"/>
    </row>
    <row r="20" spans="1:7" ht="18.75" customHeight="1" x14ac:dyDescent="0.2">
      <c r="A20" s="37"/>
      <c r="B20" s="37" t="s">
        <v>265</v>
      </c>
      <c r="C20" s="32" t="s">
        <v>266</v>
      </c>
      <c r="D20" s="32"/>
      <c r="E20" s="50">
        <f t="shared" si="0"/>
        <v>360000</v>
      </c>
      <c r="F20" s="33"/>
      <c r="G20" s="34"/>
    </row>
    <row r="21" spans="1:7" ht="18.75" customHeight="1" x14ac:dyDescent="0.2">
      <c r="A21" s="37"/>
      <c r="B21" s="37" t="s">
        <v>273</v>
      </c>
      <c r="C21" s="32"/>
      <c r="D21" s="32"/>
      <c r="E21" s="50">
        <f t="shared" si="0"/>
        <v>360000</v>
      </c>
      <c r="F21" s="33"/>
      <c r="G21" s="34"/>
    </row>
    <row r="22" spans="1:7" ht="18.75" customHeight="1" x14ac:dyDescent="0.2">
      <c r="A22" s="37"/>
      <c r="B22" s="37" t="s">
        <v>274</v>
      </c>
      <c r="C22" s="32"/>
      <c r="D22" s="32"/>
      <c r="E22" s="50">
        <f t="shared" si="0"/>
        <v>360000</v>
      </c>
      <c r="F22" s="33"/>
      <c r="G22" s="34"/>
    </row>
    <row r="23" spans="1:7" ht="18.75" customHeight="1" x14ac:dyDescent="0.2">
      <c r="A23" s="37"/>
      <c r="B23" s="37" t="s">
        <v>265</v>
      </c>
      <c r="C23" s="32" t="s">
        <v>131</v>
      </c>
      <c r="D23" s="32"/>
      <c r="E23" s="50">
        <f t="shared" si="0"/>
        <v>360000</v>
      </c>
      <c r="F23" s="33"/>
      <c r="G23" s="34"/>
    </row>
    <row r="24" spans="1:7" ht="18.75" customHeight="1" x14ac:dyDescent="0.2">
      <c r="A24" s="37"/>
      <c r="B24" s="37" t="s">
        <v>265</v>
      </c>
      <c r="C24" s="32" t="s">
        <v>266</v>
      </c>
      <c r="D24" s="32"/>
      <c r="E24" s="50">
        <f t="shared" si="0"/>
        <v>360000</v>
      </c>
      <c r="F24" s="33"/>
      <c r="G24" s="34"/>
    </row>
    <row r="25" spans="1:7" ht="18.75" customHeight="1" x14ac:dyDescent="0.2">
      <c r="A25" s="37"/>
      <c r="B25" s="37" t="s">
        <v>275</v>
      </c>
      <c r="C25" s="32"/>
      <c r="D25" s="32"/>
      <c r="E25" s="50">
        <f t="shared" si="0"/>
        <v>360000</v>
      </c>
      <c r="F25" s="33"/>
      <c r="G25" s="34"/>
    </row>
    <row r="26" spans="1:7" ht="18.75" customHeight="1" x14ac:dyDescent="0.2">
      <c r="A26" s="37"/>
      <c r="B26" s="37" t="s">
        <v>276</v>
      </c>
      <c r="C26" s="32"/>
      <c r="D26" s="32"/>
      <c r="E26" s="50">
        <f t="shared" si="0"/>
        <v>360000</v>
      </c>
      <c r="F26" s="33"/>
      <c r="G26" s="34"/>
    </row>
    <row r="27" spans="1:7" ht="18.75" customHeight="1" x14ac:dyDescent="0.2">
      <c r="A27" s="37"/>
      <c r="B27" s="37" t="s">
        <v>265</v>
      </c>
      <c r="C27" s="32" t="s">
        <v>131</v>
      </c>
      <c r="D27" s="32"/>
      <c r="E27" s="50">
        <f t="shared" si="0"/>
        <v>360000</v>
      </c>
      <c r="F27" s="33"/>
      <c r="G27" s="34"/>
    </row>
    <row r="28" spans="1:7" ht="18.75" customHeight="1" x14ac:dyDescent="0.2">
      <c r="A28" s="37"/>
      <c r="B28" s="37" t="s">
        <v>265</v>
      </c>
      <c r="C28" s="32" t="s">
        <v>266</v>
      </c>
      <c r="D28" s="32"/>
      <c r="E28" s="50">
        <f t="shared" si="0"/>
        <v>360000</v>
      </c>
      <c r="F28" s="33"/>
      <c r="G28" s="34"/>
    </row>
    <row r="29" spans="1:7" ht="18.75" customHeight="1" x14ac:dyDescent="0.2">
      <c r="A29" s="37"/>
      <c r="B29" s="37" t="s">
        <v>277</v>
      </c>
      <c r="C29" s="32"/>
      <c r="D29" s="32"/>
      <c r="E29" s="50">
        <f t="shared" si="0"/>
        <v>360000</v>
      </c>
      <c r="F29" s="33"/>
      <c r="G29" s="34"/>
    </row>
    <row r="30" spans="1:7" ht="18.75" customHeight="1" x14ac:dyDescent="0.2">
      <c r="A30" s="37"/>
      <c r="B30" s="37" t="s">
        <v>278</v>
      </c>
      <c r="C30" s="32"/>
      <c r="D30" s="32"/>
      <c r="E30" s="50">
        <f t="shared" si="0"/>
        <v>360000</v>
      </c>
      <c r="F30" s="33"/>
      <c r="G30" s="34"/>
    </row>
    <row r="31" spans="1:7" ht="18.75" customHeight="1" x14ac:dyDescent="0.2">
      <c r="A31" s="37"/>
      <c r="B31" s="37" t="s">
        <v>265</v>
      </c>
      <c r="C31" s="32" t="s">
        <v>131</v>
      </c>
      <c r="D31" s="32"/>
      <c r="E31" s="50">
        <f t="shared" si="0"/>
        <v>360000</v>
      </c>
      <c r="F31" s="33"/>
      <c r="G31" s="34"/>
    </row>
    <row r="32" spans="1:7" ht="18.75" customHeight="1" x14ac:dyDescent="0.2">
      <c r="A32" s="37"/>
      <c r="B32" s="37" t="s">
        <v>265</v>
      </c>
      <c r="C32" s="32" t="s">
        <v>266</v>
      </c>
      <c r="D32" s="32"/>
      <c r="E32" s="50">
        <f t="shared" si="0"/>
        <v>360000</v>
      </c>
      <c r="F32" s="33"/>
      <c r="G32" s="34"/>
    </row>
    <row r="33" spans="1:7" ht="18.75" customHeight="1" x14ac:dyDescent="0.2">
      <c r="A33" s="37"/>
      <c r="B33" s="37" t="s">
        <v>279</v>
      </c>
      <c r="C33" s="32"/>
      <c r="D33" s="32"/>
      <c r="E33" s="50">
        <f t="shared" si="0"/>
        <v>360000</v>
      </c>
      <c r="F33" s="33"/>
      <c r="G33" s="34"/>
    </row>
    <row r="34" spans="1:7" ht="18.75" customHeight="1" x14ac:dyDescent="0.2">
      <c r="A34" s="37"/>
      <c r="B34" s="37" t="s">
        <v>280</v>
      </c>
      <c r="C34" s="32"/>
      <c r="D34" s="32"/>
      <c r="E34" s="50">
        <f t="shared" si="0"/>
        <v>360000</v>
      </c>
      <c r="F34" s="33"/>
      <c r="G34" s="34"/>
    </row>
    <row r="35" spans="1:7" ht="18.75" customHeight="1" x14ac:dyDescent="0.2">
      <c r="A35" s="37"/>
      <c r="B35" s="37" t="s">
        <v>265</v>
      </c>
      <c r="C35" s="32" t="s">
        <v>131</v>
      </c>
      <c r="D35" s="32"/>
      <c r="E35" s="50">
        <f t="shared" si="0"/>
        <v>360000</v>
      </c>
      <c r="F35" s="33"/>
      <c r="G35" s="34"/>
    </row>
    <row r="36" spans="1:7" ht="18.75" customHeight="1" x14ac:dyDescent="0.2">
      <c r="A36" s="37"/>
      <c r="B36" s="37" t="s">
        <v>265</v>
      </c>
      <c r="C36" s="32" t="s">
        <v>266</v>
      </c>
      <c r="D36" s="32"/>
      <c r="E36" s="50">
        <f t="shared" si="0"/>
        <v>360000</v>
      </c>
      <c r="F36" s="33"/>
      <c r="G36" s="34"/>
    </row>
    <row r="37" spans="1:7" ht="18.75" customHeight="1" x14ac:dyDescent="0.2">
      <c r="A37" s="37"/>
      <c r="C37" s="32"/>
      <c r="D37" s="32"/>
      <c r="E37" s="50"/>
      <c r="F37" s="33"/>
      <c r="G37" s="34"/>
    </row>
    <row r="38" spans="1:7" ht="18.75" customHeight="1" x14ac:dyDescent="0.25">
      <c r="A38" s="196" t="s">
        <v>262</v>
      </c>
      <c r="B38" s="197"/>
      <c r="C38" s="32"/>
      <c r="D38" s="32"/>
      <c r="E38" s="50"/>
      <c r="F38" s="33"/>
      <c r="G38" s="34"/>
    </row>
    <row r="39" spans="1:7" ht="18.75" customHeight="1" x14ac:dyDescent="0.2">
      <c r="A39" s="34" t="s">
        <v>3</v>
      </c>
      <c r="B39" s="34" t="s">
        <v>4</v>
      </c>
      <c r="C39" s="35" t="s">
        <v>289</v>
      </c>
      <c r="D39" s="35" t="s">
        <v>18</v>
      </c>
      <c r="E39" s="47" t="s">
        <v>8</v>
      </c>
      <c r="F39" s="36" t="s">
        <v>173</v>
      </c>
      <c r="G39" s="34" t="s">
        <v>9</v>
      </c>
    </row>
    <row r="40" spans="1:7" ht="18.75" customHeight="1" x14ac:dyDescent="0.2">
      <c r="A40" s="34" t="s">
        <v>10</v>
      </c>
      <c r="B40" s="34"/>
      <c r="C40" s="35"/>
      <c r="D40" s="35" t="s">
        <v>11</v>
      </c>
      <c r="E40" s="47"/>
      <c r="F40" s="36" t="s">
        <v>125</v>
      </c>
      <c r="G40" s="34"/>
    </row>
    <row r="41" spans="1:7" ht="18.75" customHeight="1" x14ac:dyDescent="0.2">
      <c r="A41" s="34"/>
      <c r="B41" s="37" t="s">
        <v>281</v>
      </c>
      <c r="C41" s="35"/>
      <c r="D41" s="35"/>
      <c r="E41" s="47">
        <f>+E36-D41</f>
        <v>360000</v>
      </c>
      <c r="F41" s="36"/>
      <c r="G41" s="34"/>
    </row>
    <row r="42" spans="1:7" ht="18.75" customHeight="1" x14ac:dyDescent="0.2">
      <c r="A42" s="37"/>
      <c r="B42" s="37" t="s">
        <v>282</v>
      </c>
      <c r="C42" s="32"/>
      <c r="D42" s="32"/>
      <c r="E42" s="50">
        <f>+E41-D42</f>
        <v>360000</v>
      </c>
      <c r="F42" s="33"/>
      <c r="G42" s="34"/>
    </row>
    <row r="43" spans="1:7" ht="18.75" customHeight="1" x14ac:dyDescent="0.2">
      <c r="A43" s="37"/>
      <c r="B43" s="37" t="s">
        <v>265</v>
      </c>
      <c r="C43" s="32" t="s">
        <v>131</v>
      </c>
      <c r="D43" s="32"/>
      <c r="E43" s="50">
        <f t="shared" ref="E43:E73" si="1">+E42-D43</f>
        <v>360000</v>
      </c>
      <c r="F43" s="33"/>
      <c r="G43" s="34"/>
    </row>
    <row r="44" spans="1:7" ht="18.75" customHeight="1" x14ac:dyDescent="0.2">
      <c r="A44" s="37"/>
      <c r="B44" s="37" t="s">
        <v>265</v>
      </c>
      <c r="C44" s="32" t="s">
        <v>266</v>
      </c>
      <c r="D44" s="32"/>
      <c r="E44" s="50">
        <f t="shared" si="1"/>
        <v>360000</v>
      </c>
      <c r="F44" s="33"/>
      <c r="G44" s="34"/>
    </row>
    <row r="45" spans="1:7" ht="18.75" customHeight="1" x14ac:dyDescent="0.2">
      <c r="A45" s="37"/>
      <c r="B45" s="37" t="s">
        <v>283</v>
      </c>
      <c r="C45" s="32"/>
      <c r="D45" s="32"/>
      <c r="E45" s="50">
        <f t="shared" si="1"/>
        <v>360000</v>
      </c>
      <c r="F45" s="33"/>
      <c r="G45" s="34"/>
    </row>
    <row r="46" spans="1:7" ht="18.75" customHeight="1" x14ac:dyDescent="0.2">
      <c r="A46" s="37"/>
      <c r="B46" s="37" t="s">
        <v>284</v>
      </c>
      <c r="C46" s="32"/>
      <c r="D46" s="32"/>
      <c r="E46" s="50">
        <f t="shared" si="1"/>
        <v>360000</v>
      </c>
      <c r="F46" s="33"/>
      <c r="G46" s="34"/>
    </row>
    <row r="47" spans="1:7" ht="18.75" customHeight="1" x14ac:dyDescent="0.2">
      <c r="A47" s="37"/>
      <c r="B47" s="37" t="s">
        <v>265</v>
      </c>
      <c r="C47" s="32" t="s">
        <v>131</v>
      </c>
      <c r="D47" s="32"/>
      <c r="E47" s="50">
        <f t="shared" si="1"/>
        <v>360000</v>
      </c>
      <c r="F47" s="33"/>
      <c r="G47" s="34"/>
    </row>
    <row r="48" spans="1:7" ht="18.75" customHeight="1" x14ac:dyDescent="0.2">
      <c r="A48" s="37"/>
      <c r="B48" s="37" t="s">
        <v>265</v>
      </c>
      <c r="C48" s="32" t="s">
        <v>266</v>
      </c>
      <c r="D48" s="32"/>
      <c r="E48" s="50">
        <f t="shared" si="1"/>
        <v>360000</v>
      </c>
      <c r="F48" s="33"/>
      <c r="G48" s="34"/>
    </row>
    <row r="49" spans="1:7" ht="18.75" customHeight="1" x14ac:dyDescent="0.2">
      <c r="A49" s="37"/>
      <c r="B49" s="37" t="s">
        <v>285</v>
      </c>
      <c r="C49" s="32"/>
      <c r="D49" s="32"/>
      <c r="E49" s="50">
        <f t="shared" si="1"/>
        <v>360000</v>
      </c>
      <c r="F49" s="33"/>
      <c r="G49" s="34"/>
    </row>
    <row r="50" spans="1:7" ht="18.75" customHeight="1" x14ac:dyDescent="0.2">
      <c r="A50" s="37"/>
      <c r="B50" s="37" t="s">
        <v>286</v>
      </c>
      <c r="C50" s="32"/>
      <c r="D50" s="32"/>
      <c r="E50" s="50">
        <f t="shared" si="1"/>
        <v>360000</v>
      </c>
      <c r="F50" s="33"/>
      <c r="G50" s="34"/>
    </row>
    <row r="51" spans="1:7" ht="18.75" customHeight="1" x14ac:dyDescent="0.2">
      <c r="A51" s="37"/>
      <c r="B51" s="37" t="s">
        <v>265</v>
      </c>
      <c r="C51" s="32" t="s">
        <v>131</v>
      </c>
      <c r="D51" s="32"/>
      <c r="E51" s="50">
        <f t="shared" si="1"/>
        <v>360000</v>
      </c>
      <c r="F51" s="33"/>
      <c r="G51" s="34"/>
    </row>
    <row r="52" spans="1:7" ht="18.75" customHeight="1" x14ac:dyDescent="0.2">
      <c r="A52" s="37"/>
      <c r="B52" s="37" t="s">
        <v>265</v>
      </c>
      <c r="C52" s="32" t="s">
        <v>266</v>
      </c>
      <c r="D52" s="32"/>
      <c r="E52" s="50">
        <f t="shared" si="1"/>
        <v>360000</v>
      </c>
      <c r="F52" s="33"/>
      <c r="G52" s="34"/>
    </row>
    <row r="53" spans="1:7" ht="18.75" customHeight="1" x14ac:dyDescent="0.2">
      <c r="A53" s="37"/>
      <c r="B53" s="37" t="s">
        <v>287</v>
      </c>
      <c r="C53" s="32"/>
      <c r="D53" s="32"/>
      <c r="E53" s="50">
        <f t="shared" si="1"/>
        <v>360000</v>
      </c>
      <c r="F53" s="33"/>
      <c r="G53" s="34"/>
    </row>
    <row r="54" spans="1:7" ht="18.75" customHeight="1" x14ac:dyDescent="0.2">
      <c r="A54" s="37"/>
      <c r="B54" s="37" t="s">
        <v>288</v>
      </c>
      <c r="C54" s="32"/>
      <c r="D54" s="32"/>
      <c r="E54" s="50">
        <f t="shared" si="1"/>
        <v>360000</v>
      </c>
      <c r="F54" s="33"/>
      <c r="G54" s="34"/>
    </row>
    <row r="55" spans="1:7" ht="18.75" customHeight="1" x14ac:dyDescent="0.2">
      <c r="A55" s="37"/>
      <c r="B55" s="37" t="s">
        <v>265</v>
      </c>
      <c r="C55" s="32" t="s">
        <v>131</v>
      </c>
      <c r="D55" s="32"/>
      <c r="E55" s="50">
        <f t="shared" si="1"/>
        <v>360000</v>
      </c>
      <c r="F55" s="33"/>
      <c r="G55" s="34"/>
    </row>
    <row r="56" spans="1:7" ht="18.75" customHeight="1" x14ac:dyDescent="0.2">
      <c r="A56" s="37"/>
      <c r="B56" s="37" t="s">
        <v>265</v>
      </c>
      <c r="C56" s="32" t="s">
        <v>266</v>
      </c>
      <c r="D56" s="32"/>
      <c r="E56" s="50">
        <f t="shared" si="1"/>
        <v>360000</v>
      </c>
      <c r="F56" s="33"/>
      <c r="G56" s="34"/>
    </row>
    <row r="57" spans="1:7" ht="18.75" customHeight="1" x14ac:dyDescent="0.2">
      <c r="A57" s="37"/>
      <c r="B57" s="37"/>
      <c r="C57" s="32"/>
      <c r="D57" s="32"/>
      <c r="E57" s="50">
        <f t="shared" si="1"/>
        <v>360000</v>
      </c>
      <c r="F57" s="33"/>
      <c r="G57" s="34"/>
    </row>
    <row r="58" spans="1:7" ht="18.75" customHeight="1" x14ac:dyDescent="0.2">
      <c r="A58" s="37"/>
      <c r="B58" s="37"/>
      <c r="C58" s="32"/>
      <c r="D58" s="32"/>
      <c r="E58" s="50">
        <f t="shared" si="1"/>
        <v>360000</v>
      </c>
      <c r="F58" s="33"/>
      <c r="G58" s="34"/>
    </row>
    <row r="59" spans="1:7" ht="18.75" customHeight="1" x14ac:dyDescent="0.2">
      <c r="A59" s="37"/>
      <c r="B59" s="37"/>
      <c r="C59" s="32"/>
      <c r="D59" s="32"/>
      <c r="E59" s="50">
        <f t="shared" si="1"/>
        <v>360000</v>
      </c>
      <c r="F59" s="33"/>
      <c r="G59" s="34"/>
    </row>
    <row r="60" spans="1:7" ht="18.75" customHeight="1" x14ac:dyDescent="0.2">
      <c r="A60" s="37"/>
      <c r="B60" s="37"/>
      <c r="C60" s="32"/>
      <c r="D60" s="32"/>
      <c r="E60" s="50">
        <f t="shared" si="1"/>
        <v>360000</v>
      </c>
      <c r="F60" s="33"/>
      <c r="G60" s="34"/>
    </row>
    <row r="61" spans="1:7" ht="18.75" customHeight="1" x14ac:dyDescent="0.2">
      <c r="A61" s="37"/>
      <c r="B61" s="37"/>
      <c r="C61" s="32"/>
      <c r="D61" s="32"/>
      <c r="E61" s="50">
        <f t="shared" si="1"/>
        <v>360000</v>
      </c>
      <c r="F61" s="33"/>
      <c r="G61" s="34"/>
    </row>
    <row r="62" spans="1:7" ht="18.75" customHeight="1" x14ac:dyDescent="0.2">
      <c r="A62" s="37"/>
      <c r="B62" s="37"/>
      <c r="C62" s="32"/>
      <c r="D62" s="32"/>
      <c r="E62" s="50">
        <f t="shared" si="1"/>
        <v>360000</v>
      </c>
      <c r="F62" s="33"/>
      <c r="G62" s="34"/>
    </row>
    <row r="63" spans="1:7" ht="18.75" customHeight="1" x14ac:dyDescent="0.2">
      <c r="A63" s="37"/>
      <c r="B63" s="37"/>
      <c r="C63" s="32"/>
      <c r="D63" s="32"/>
      <c r="E63" s="50">
        <f t="shared" si="1"/>
        <v>360000</v>
      </c>
      <c r="F63" s="33"/>
      <c r="G63" s="34"/>
    </row>
    <row r="64" spans="1:7" ht="18.75" customHeight="1" x14ac:dyDescent="0.2">
      <c r="A64" s="37"/>
      <c r="B64" s="37"/>
      <c r="C64" s="32"/>
      <c r="D64" s="32"/>
      <c r="E64" s="50">
        <f t="shared" si="1"/>
        <v>360000</v>
      </c>
      <c r="F64" s="33"/>
      <c r="G64" s="34"/>
    </row>
    <row r="65" spans="1:7" ht="18.75" customHeight="1" x14ac:dyDescent="0.2">
      <c r="A65" s="37"/>
      <c r="B65" s="37"/>
      <c r="C65" s="32"/>
      <c r="D65" s="32"/>
      <c r="E65" s="50">
        <f t="shared" si="1"/>
        <v>360000</v>
      </c>
      <c r="F65" s="33"/>
      <c r="G65" s="34"/>
    </row>
    <row r="66" spans="1:7" ht="18.75" customHeight="1" x14ac:dyDescent="0.2">
      <c r="A66" s="37"/>
      <c r="B66" s="37"/>
      <c r="C66" s="32"/>
      <c r="D66" s="32"/>
      <c r="E66" s="50">
        <f t="shared" si="1"/>
        <v>360000</v>
      </c>
      <c r="F66" s="33"/>
      <c r="G66" s="34"/>
    </row>
    <row r="67" spans="1:7" ht="18.75" customHeight="1" x14ac:dyDescent="0.2">
      <c r="A67" s="37"/>
      <c r="B67" s="37"/>
      <c r="C67" s="32"/>
      <c r="D67" s="32"/>
      <c r="E67" s="50">
        <f t="shared" si="1"/>
        <v>360000</v>
      </c>
      <c r="F67" s="33"/>
      <c r="G67" s="34"/>
    </row>
    <row r="68" spans="1:7" ht="18.75" customHeight="1" x14ac:dyDescent="0.2">
      <c r="A68" s="37"/>
      <c r="B68" s="37"/>
      <c r="C68" s="32"/>
      <c r="D68" s="32"/>
      <c r="E68" s="50">
        <f t="shared" si="1"/>
        <v>360000</v>
      </c>
      <c r="F68" s="33"/>
      <c r="G68" s="34"/>
    </row>
    <row r="69" spans="1:7" ht="18.75" customHeight="1" x14ac:dyDescent="0.2">
      <c r="A69" s="37"/>
      <c r="B69" s="37"/>
      <c r="C69" s="32"/>
      <c r="D69" s="32"/>
      <c r="E69" s="50">
        <f t="shared" si="1"/>
        <v>360000</v>
      </c>
      <c r="F69" s="33"/>
      <c r="G69" s="34"/>
    </row>
    <row r="70" spans="1:7" ht="18.75" customHeight="1" x14ac:dyDescent="0.2">
      <c r="A70" s="37"/>
      <c r="B70" s="37"/>
      <c r="C70" s="32"/>
      <c r="D70" s="32"/>
      <c r="E70" s="50">
        <f t="shared" si="1"/>
        <v>360000</v>
      </c>
      <c r="F70" s="33"/>
      <c r="G70" s="34"/>
    </row>
    <row r="71" spans="1:7" ht="18.75" customHeight="1" x14ac:dyDescent="0.2">
      <c r="A71" s="37"/>
      <c r="B71" s="37"/>
      <c r="C71" s="32"/>
      <c r="D71" s="32"/>
      <c r="E71" s="50">
        <f t="shared" si="1"/>
        <v>360000</v>
      </c>
      <c r="F71" s="33"/>
      <c r="G71" s="34"/>
    </row>
    <row r="72" spans="1:7" ht="18.75" customHeight="1" x14ac:dyDescent="0.2">
      <c r="A72" s="37"/>
      <c r="B72" s="37"/>
      <c r="C72" s="32"/>
      <c r="D72" s="32"/>
      <c r="E72" s="50">
        <f t="shared" si="1"/>
        <v>360000</v>
      </c>
      <c r="F72" s="33"/>
      <c r="G72" s="34"/>
    </row>
    <row r="73" spans="1:7" ht="18.75" customHeight="1" x14ac:dyDescent="0.2">
      <c r="A73" s="37"/>
      <c r="B73" s="37"/>
      <c r="C73" s="32"/>
      <c r="D73" s="32"/>
      <c r="E73" s="50">
        <f t="shared" si="1"/>
        <v>360000</v>
      </c>
      <c r="F73" s="33"/>
      <c r="G73" s="34"/>
    </row>
    <row r="74" spans="1:7" ht="18.75" customHeight="1" x14ac:dyDescent="0.2">
      <c r="A74" s="59"/>
      <c r="B74" s="59"/>
      <c r="C74" s="71"/>
      <c r="D74" s="71"/>
      <c r="E74" s="61"/>
      <c r="F74" s="72"/>
      <c r="G74" s="76"/>
    </row>
    <row r="75" spans="1:7" ht="18.75" customHeight="1" x14ac:dyDescent="0.2">
      <c r="A75" s="60"/>
      <c r="B75" s="60"/>
      <c r="C75" s="64"/>
      <c r="D75" s="64"/>
      <c r="E75" s="62"/>
      <c r="F75" s="65"/>
      <c r="G75" s="73"/>
    </row>
    <row r="76" spans="1:7" ht="18.75" customHeight="1" x14ac:dyDescent="0.2">
      <c r="A76" s="60"/>
      <c r="B76" s="60"/>
      <c r="C76" s="64"/>
      <c r="D76" s="64"/>
      <c r="E76" s="62"/>
      <c r="F76" s="65"/>
      <c r="G76" s="73"/>
    </row>
    <row r="77" spans="1:7" ht="18.75" customHeight="1" x14ac:dyDescent="0.2">
      <c r="A77" s="60"/>
      <c r="B77" s="60"/>
      <c r="C77" s="64"/>
      <c r="D77" s="64"/>
      <c r="E77" s="62"/>
      <c r="F77" s="65"/>
      <c r="G77" s="73"/>
    </row>
    <row r="78" spans="1:7" ht="18.75" customHeight="1" x14ac:dyDescent="0.2">
      <c r="A78" s="60"/>
      <c r="B78" s="60"/>
      <c r="C78" s="64"/>
      <c r="D78" s="64"/>
      <c r="E78" s="62"/>
      <c r="F78" s="65"/>
      <c r="G78" s="73"/>
    </row>
  </sheetData>
  <mergeCells count="2">
    <mergeCell ref="A1:B1"/>
    <mergeCell ref="A38:B38"/>
  </mergeCells>
  <printOptions gridLines="1" gridLinesSet="0"/>
  <pageMargins left="0.25" right="0.25" top="1" bottom="1" header="0.5" footer="0.5"/>
  <pageSetup scale="95" orientation="portrait" horizontalDpi="200" verticalDpi="200" r:id="rId1"/>
  <headerFooter alignWithMargins="0">
    <oddHeader>&amp;A</oddHeader>
    <oddFooter>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BreakPreview" zoomScale="60" zoomScaleNormal="75" workbookViewId="0">
      <selection sqref="A1:B1"/>
    </sheetView>
  </sheetViews>
  <sheetFormatPr defaultRowHeight="18.75" customHeight="1" x14ac:dyDescent="0.2"/>
  <cols>
    <col min="1" max="1" width="9.85546875" style="24" customWidth="1"/>
    <col min="2" max="2" width="42.140625" style="24" customWidth="1"/>
    <col min="3" max="3" width="8.85546875" style="25" customWidth="1"/>
    <col min="4" max="4" width="14" style="29" bestFit="1" customWidth="1"/>
    <col min="5" max="6" width="8" style="30" customWidth="1"/>
    <col min="7" max="16384" width="9.140625" style="24"/>
  </cols>
  <sheetData>
    <row r="1" spans="1:6" ht="18.75" customHeight="1" x14ac:dyDescent="0.25">
      <c r="A1" s="196" t="s">
        <v>290</v>
      </c>
      <c r="B1" s="200"/>
      <c r="C1" s="32"/>
      <c r="D1" s="50"/>
      <c r="E1" s="33"/>
      <c r="F1" s="33"/>
    </row>
    <row r="2" spans="1:6" ht="18.75" customHeight="1" x14ac:dyDescent="0.2">
      <c r="A2" s="34" t="s">
        <v>3</v>
      </c>
      <c r="B2" s="34" t="s">
        <v>4</v>
      </c>
      <c r="C2" s="35" t="s">
        <v>18</v>
      </c>
      <c r="D2" s="47" t="s">
        <v>8</v>
      </c>
      <c r="E2" s="36" t="s">
        <v>173</v>
      </c>
      <c r="F2" s="36" t="s">
        <v>9</v>
      </c>
    </row>
    <row r="3" spans="1:6" ht="18.75" customHeight="1" x14ac:dyDescent="0.2">
      <c r="A3" s="34" t="s">
        <v>10</v>
      </c>
      <c r="B3" s="34"/>
      <c r="C3" s="35" t="s">
        <v>11</v>
      </c>
      <c r="D3" s="47"/>
      <c r="E3" s="36" t="s">
        <v>125</v>
      </c>
      <c r="F3" s="36"/>
    </row>
    <row r="4" spans="1:6" ht="18.75" customHeight="1" x14ac:dyDescent="0.2">
      <c r="A4" s="37" t="s">
        <v>13</v>
      </c>
      <c r="B4" s="37"/>
      <c r="C4" s="32"/>
      <c r="D4" s="50">
        <v>1500</v>
      </c>
      <c r="E4" s="33"/>
      <c r="F4" s="33"/>
    </row>
    <row r="5" spans="1:6" ht="18.75" customHeight="1" x14ac:dyDescent="0.2">
      <c r="A5" s="37">
        <v>2127001</v>
      </c>
      <c r="B5" s="37"/>
      <c r="C5" s="32"/>
      <c r="D5" s="50">
        <f>+D4-C5</f>
        <v>1500</v>
      </c>
      <c r="E5" s="33"/>
      <c r="F5" s="33"/>
    </row>
    <row r="6" spans="1:6" ht="18.75" customHeight="1" x14ac:dyDescent="0.2">
      <c r="A6" s="37">
        <v>2127002</v>
      </c>
      <c r="B6" s="37"/>
      <c r="C6" s="32"/>
      <c r="D6" s="50">
        <f t="shared" ref="D6:D34" si="0">+D5-C6</f>
        <v>1500</v>
      </c>
      <c r="E6" s="33"/>
      <c r="F6" s="33"/>
    </row>
    <row r="7" spans="1:6" ht="18.75" customHeight="1" x14ac:dyDescent="0.2">
      <c r="A7" s="37">
        <v>2127003</v>
      </c>
      <c r="B7" s="37"/>
      <c r="C7" s="32"/>
      <c r="D7" s="50">
        <f t="shared" si="0"/>
        <v>1500</v>
      </c>
      <c r="E7" s="33"/>
      <c r="F7" s="33"/>
    </row>
    <row r="8" spans="1:6" ht="18.75" customHeight="1" x14ac:dyDescent="0.2">
      <c r="A8" s="37">
        <v>2127004</v>
      </c>
      <c r="B8" s="37"/>
      <c r="C8" s="32"/>
      <c r="D8" s="50">
        <f t="shared" si="0"/>
        <v>1500</v>
      </c>
      <c r="E8" s="33"/>
      <c r="F8" s="33"/>
    </row>
    <row r="9" spans="1:6" ht="18.75" customHeight="1" x14ac:dyDescent="0.2">
      <c r="A9" s="37">
        <v>2127005</v>
      </c>
      <c r="B9" s="37"/>
      <c r="C9" s="32"/>
      <c r="D9" s="50">
        <f t="shared" si="0"/>
        <v>1500</v>
      </c>
      <c r="E9" s="33"/>
      <c r="F9" s="33"/>
    </row>
    <row r="10" spans="1:6" ht="18.75" customHeight="1" x14ac:dyDescent="0.2">
      <c r="A10" s="37">
        <v>2127006</v>
      </c>
      <c r="B10" s="37"/>
      <c r="C10" s="32"/>
      <c r="D10" s="50">
        <f t="shared" si="0"/>
        <v>1500</v>
      </c>
      <c r="E10" s="33"/>
      <c r="F10" s="33"/>
    </row>
    <row r="11" spans="1:6" ht="18.75" customHeight="1" x14ac:dyDescent="0.2">
      <c r="A11" s="37">
        <v>2127007</v>
      </c>
      <c r="B11" s="37"/>
      <c r="C11" s="32"/>
      <c r="D11" s="50">
        <f t="shared" si="0"/>
        <v>1500</v>
      </c>
      <c r="E11" s="33"/>
      <c r="F11" s="33"/>
    </row>
    <row r="12" spans="1:6" ht="18.75" customHeight="1" x14ac:dyDescent="0.2">
      <c r="A12" s="37">
        <v>2127008</v>
      </c>
      <c r="B12" s="37"/>
      <c r="C12" s="32"/>
      <c r="D12" s="50">
        <f t="shared" si="0"/>
        <v>1500</v>
      </c>
      <c r="E12" s="33"/>
      <c r="F12" s="33"/>
    </row>
    <row r="13" spans="1:6" ht="18.75" customHeight="1" x14ac:dyDescent="0.2">
      <c r="A13" s="37">
        <v>2127009</v>
      </c>
      <c r="B13" s="37"/>
      <c r="C13" s="32"/>
      <c r="D13" s="50">
        <f t="shared" si="0"/>
        <v>1500</v>
      </c>
      <c r="E13" s="33"/>
      <c r="F13" s="33"/>
    </row>
    <row r="14" spans="1:6" ht="18.75" customHeight="1" x14ac:dyDescent="0.2">
      <c r="A14" s="37">
        <v>2127010</v>
      </c>
      <c r="B14" s="37"/>
      <c r="C14" s="32"/>
      <c r="D14" s="50">
        <f t="shared" si="0"/>
        <v>1500</v>
      </c>
      <c r="E14" s="33"/>
      <c r="F14" s="33"/>
    </row>
    <row r="15" spans="1:6" ht="18.75" customHeight="1" x14ac:dyDescent="0.2">
      <c r="A15" s="37">
        <v>2127011</v>
      </c>
      <c r="B15" s="37"/>
      <c r="C15" s="32"/>
      <c r="D15" s="50">
        <f t="shared" si="0"/>
        <v>1500</v>
      </c>
      <c r="E15" s="33"/>
      <c r="F15" s="33"/>
    </row>
    <row r="16" spans="1:6" ht="18.75" customHeight="1" x14ac:dyDescent="0.2">
      <c r="A16" s="37">
        <v>2127012</v>
      </c>
      <c r="B16" s="37"/>
      <c r="C16" s="32"/>
      <c r="D16" s="50">
        <f t="shared" si="0"/>
        <v>1500</v>
      </c>
      <c r="E16" s="33"/>
      <c r="F16" s="33"/>
    </row>
    <row r="17" spans="1:6" ht="18.75" customHeight="1" x14ac:dyDescent="0.2">
      <c r="A17" s="37">
        <v>2127013</v>
      </c>
      <c r="B17" s="37"/>
      <c r="C17" s="32"/>
      <c r="D17" s="50">
        <f t="shared" si="0"/>
        <v>1500</v>
      </c>
      <c r="E17" s="33"/>
      <c r="F17" s="33"/>
    </row>
    <row r="18" spans="1:6" ht="18.75" customHeight="1" x14ac:dyDescent="0.2">
      <c r="A18" s="37">
        <v>2127014</v>
      </c>
      <c r="B18" s="37"/>
      <c r="C18" s="32"/>
      <c r="D18" s="50">
        <f t="shared" si="0"/>
        <v>1500</v>
      </c>
      <c r="E18" s="33"/>
      <c r="F18" s="33"/>
    </row>
    <row r="19" spans="1:6" ht="18.75" customHeight="1" x14ac:dyDescent="0.2">
      <c r="A19" s="37">
        <v>2127015</v>
      </c>
      <c r="B19" s="37"/>
      <c r="C19" s="32"/>
      <c r="D19" s="50">
        <f t="shared" si="0"/>
        <v>1500</v>
      </c>
      <c r="E19" s="33"/>
      <c r="F19" s="33"/>
    </row>
    <row r="20" spans="1:6" ht="18.75" customHeight="1" x14ac:dyDescent="0.2">
      <c r="A20" s="37">
        <v>2127016</v>
      </c>
      <c r="B20" s="37"/>
      <c r="C20" s="32"/>
      <c r="D20" s="50">
        <f t="shared" si="0"/>
        <v>1500</v>
      </c>
      <c r="E20" s="33"/>
      <c r="F20" s="33"/>
    </row>
    <row r="21" spans="1:6" ht="18.75" customHeight="1" x14ac:dyDescent="0.2">
      <c r="A21" s="37">
        <v>2127017</v>
      </c>
      <c r="B21" s="37"/>
      <c r="C21" s="32"/>
      <c r="D21" s="50">
        <f t="shared" si="0"/>
        <v>1500</v>
      </c>
      <c r="E21" s="33"/>
      <c r="F21" s="33"/>
    </row>
    <row r="22" spans="1:6" ht="18.75" customHeight="1" x14ac:dyDescent="0.2">
      <c r="A22" s="37">
        <v>2127018</v>
      </c>
      <c r="B22" s="37"/>
      <c r="C22" s="32"/>
      <c r="D22" s="50">
        <f t="shared" si="0"/>
        <v>1500</v>
      </c>
      <c r="E22" s="33"/>
      <c r="F22" s="33"/>
    </row>
    <row r="23" spans="1:6" ht="18.75" customHeight="1" x14ac:dyDescent="0.2">
      <c r="A23" s="37">
        <v>2127019</v>
      </c>
      <c r="B23" s="37"/>
      <c r="C23" s="32"/>
      <c r="D23" s="50">
        <f t="shared" si="0"/>
        <v>1500</v>
      </c>
      <c r="E23" s="33"/>
      <c r="F23" s="33"/>
    </row>
    <row r="24" spans="1:6" ht="18.75" customHeight="1" x14ac:dyDescent="0.2">
      <c r="A24" s="37">
        <v>2127020</v>
      </c>
      <c r="B24" s="37"/>
      <c r="C24" s="32"/>
      <c r="D24" s="50">
        <f t="shared" si="0"/>
        <v>1500</v>
      </c>
      <c r="E24" s="33"/>
      <c r="F24" s="33"/>
    </row>
    <row r="25" spans="1:6" ht="18.75" customHeight="1" x14ac:dyDescent="0.2">
      <c r="A25" s="37">
        <v>2127021</v>
      </c>
      <c r="B25" s="37"/>
      <c r="C25" s="32"/>
      <c r="D25" s="50">
        <f t="shared" si="0"/>
        <v>1500</v>
      </c>
      <c r="E25" s="33"/>
      <c r="F25" s="33"/>
    </row>
    <row r="26" spans="1:6" ht="18.75" customHeight="1" x14ac:dyDescent="0.2">
      <c r="A26" s="37">
        <v>2127022</v>
      </c>
      <c r="B26" s="37"/>
      <c r="C26" s="32"/>
      <c r="D26" s="50">
        <f t="shared" si="0"/>
        <v>1500</v>
      </c>
      <c r="E26" s="33"/>
      <c r="F26" s="33"/>
    </row>
    <row r="27" spans="1:6" ht="18.75" customHeight="1" x14ac:dyDescent="0.2">
      <c r="A27" s="37">
        <v>2127023</v>
      </c>
      <c r="B27" s="37"/>
      <c r="C27" s="32"/>
      <c r="D27" s="50">
        <f t="shared" si="0"/>
        <v>1500</v>
      </c>
      <c r="E27" s="33"/>
      <c r="F27" s="33"/>
    </row>
    <row r="28" spans="1:6" ht="18.75" customHeight="1" x14ac:dyDescent="0.2">
      <c r="A28" s="37">
        <v>2127024</v>
      </c>
      <c r="B28" s="37"/>
      <c r="C28" s="32"/>
      <c r="D28" s="50">
        <f t="shared" si="0"/>
        <v>1500</v>
      </c>
      <c r="E28" s="33"/>
      <c r="F28" s="33"/>
    </row>
    <row r="29" spans="1:6" ht="18.75" customHeight="1" x14ac:dyDescent="0.2">
      <c r="A29" s="37">
        <v>2127025</v>
      </c>
      <c r="B29" s="37"/>
      <c r="C29" s="32"/>
      <c r="D29" s="50">
        <f t="shared" si="0"/>
        <v>1500</v>
      </c>
      <c r="E29" s="33"/>
      <c r="F29" s="33"/>
    </row>
    <row r="30" spans="1:6" ht="18.75" customHeight="1" x14ac:dyDescent="0.2">
      <c r="A30" s="37">
        <v>2127026</v>
      </c>
      <c r="B30" s="37"/>
      <c r="C30" s="32"/>
      <c r="D30" s="50">
        <f t="shared" si="0"/>
        <v>1500</v>
      </c>
      <c r="E30" s="33"/>
      <c r="F30" s="33"/>
    </row>
    <row r="31" spans="1:6" ht="18.75" customHeight="1" x14ac:dyDescent="0.2">
      <c r="A31" s="37">
        <v>2127027</v>
      </c>
      <c r="B31" s="37"/>
      <c r="C31" s="32"/>
      <c r="D31" s="50">
        <f t="shared" si="0"/>
        <v>1500</v>
      </c>
      <c r="E31" s="33"/>
      <c r="F31" s="33"/>
    </row>
    <row r="32" spans="1:6" ht="18.75" customHeight="1" x14ac:dyDescent="0.2">
      <c r="A32" s="37">
        <v>2127028</v>
      </c>
      <c r="B32" s="37"/>
      <c r="C32" s="32"/>
      <c r="D32" s="50">
        <f t="shared" si="0"/>
        <v>1500</v>
      </c>
      <c r="E32" s="33"/>
      <c r="F32" s="33"/>
    </row>
    <row r="33" spans="1:6" ht="18.75" customHeight="1" x14ac:dyDescent="0.2">
      <c r="A33" s="37">
        <v>2127029</v>
      </c>
      <c r="B33" s="37"/>
      <c r="C33" s="32"/>
      <c r="D33" s="50">
        <f t="shared" si="0"/>
        <v>1500</v>
      </c>
      <c r="E33" s="33"/>
      <c r="F33" s="33"/>
    </row>
    <row r="34" spans="1:6" ht="18.75" customHeight="1" x14ac:dyDescent="0.2">
      <c r="A34" s="37">
        <v>2127030</v>
      </c>
      <c r="B34" s="37"/>
      <c r="C34" s="32"/>
      <c r="D34" s="50">
        <f t="shared" si="0"/>
        <v>1500</v>
      </c>
      <c r="E34" s="33"/>
      <c r="F34" s="33"/>
    </row>
    <row r="35" spans="1:6" ht="18.75" customHeight="1" x14ac:dyDescent="0.2">
      <c r="A35" s="37"/>
      <c r="B35" s="37"/>
      <c r="C35" s="32"/>
      <c r="D35" s="50"/>
      <c r="E35" s="33"/>
      <c r="F35" s="33"/>
    </row>
  </sheetData>
  <mergeCells count="1">
    <mergeCell ref="A1:B1"/>
  </mergeCells>
  <printOptions gridLines="1" gridLinesSet="0"/>
  <pageMargins left="0.5" right="0.5" top="1" bottom="1" header="0.5" footer="0.5"/>
  <pageSetup orientation="portrait" horizontalDpi="300" verticalDpi="300" r:id="rId1"/>
  <headerFooter alignWithMargins="0">
    <oddHeader>&amp;C27 Public Education</oddHeader>
    <oddFooter>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BreakPreview" zoomScale="60" zoomScaleNormal="75" workbookViewId="0">
      <selection sqref="A1:B1"/>
    </sheetView>
  </sheetViews>
  <sheetFormatPr defaultRowHeight="18.75" customHeight="1" x14ac:dyDescent="0.2"/>
  <cols>
    <col min="1" max="1" width="10.5703125" style="24" bestFit="1" customWidth="1"/>
    <col min="2" max="2" width="33" style="24" customWidth="1"/>
    <col min="3" max="3" width="10.28515625" style="25" customWidth="1"/>
    <col min="4" max="4" width="11.42578125" style="29" bestFit="1" customWidth="1"/>
    <col min="5" max="5" width="9.42578125" style="30" bestFit="1" customWidth="1"/>
    <col min="6" max="6" width="9.5703125" style="30" customWidth="1"/>
    <col min="7" max="16384" width="9.140625" style="24"/>
  </cols>
  <sheetData>
    <row r="1" spans="1:6" ht="18.75" customHeight="1" x14ac:dyDescent="0.25">
      <c r="A1" s="196" t="s">
        <v>291</v>
      </c>
      <c r="B1" s="200"/>
      <c r="C1" s="32"/>
      <c r="D1" s="50"/>
      <c r="E1" s="33"/>
      <c r="F1" s="33"/>
    </row>
    <row r="2" spans="1:6" ht="18.75" customHeight="1" x14ac:dyDescent="0.2">
      <c r="A2" s="34" t="s">
        <v>3</v>
      </c>
      <c r="B2" s="34" t="s">
        <v>4</v>
      </c>
      <c r="C2" s="35" t="s">
        <v>18</v>
      </c>
      <c r="D2" s="47" t="s">
        <v>8</v>
      </c>
      <c r="E2" s="36" t="s">
        <v>173</v>
      </c>
      <c r="F2" s="36" t="s">
        <v>9</v>
      </c>
    </row>
    <row r="3" spans="1:6" ht="18.75" customHeight="1" x14ac:dyDescent="0.2">
      <c r="A3" s="34" t="s">
        <v>10</v>
      </c>
      <c r="B3" s="34"/>
      <c r="C3" s="35" t="s">
        <v>11</v>
      </c>
      <c r="D3" s="47"/>
      <c r="E3" s="36" t="s">
        <v>125</v>
      </c>
      <c r="F3" s="36"/>
    </row>
    <row r="4" spans="1:6" ht="18.75" customHeight="1" x14ac:dyDescent="0.2">
      <c r="A4" s="37" t="s">
        <v>13</v>
      </c>
      <c r="B4" s="37"/>
      <c r="C4" s="32"/>
      <c r="D4" s="50">
        <v>500</v>
      </c>
      <c r="E4" s="33"/>
      <c r="F4" s="33"/>
    </row>
    <row r="5" spans="1:6" ht="18.75" customHeight="1" x14ac:dyDescent="0.2">
      <c r="A5" s="37">
        <v>2128001</v>
      </c>
      <c r="B5" s="37"/>
      <c r="C5" s="32"/>
      <c r="D5" s="50">
        <f>+D4-C5</f>
        <v>500</v>
      </c>
      <c r="E5" s="33"/>
      <c r="F5" s="33"/>
    </row>
    <row r="6" spans="1:6" ht="18.75" customHeight="1" x14ac:dyDescent="0.2">
      <c r="A6" s="37">
        <v>2128002</v>
      </c>
      <c r="B6" s="37"/>
      <c r="C6" s="32"/>
      <c r="D6" s="50">
        <f t="shared" ref="D6:D34" si="0">+D5-C6</f>
        <v>500</v>
      </c>
      <c r="E6" s="33"/>
      <c r="F6" s="33"/>
    </row>
    <row r="7" spans="1:6" ht="18.75" customHeight="1" x14ac:dyDescent="0.2">
      <c r="A7" s="37">
        <v>2128003</v>
      </c>
      <c r="B7" s="37"/>
      <c r="C7" s="32"/>
      <c r="D7" s="50">
        <f t="shared" si="0"/>
        <v>500</v>
      </c>
      <c r="E7" s="33"/>
      <c r="F7" s="33"/>
    </row>
    <row r="8" spans="1:6" ht="18.75" customHeight="1" x14ac:dyDescent="0.2">
      <c r="A8" s="37">
        <v>2128004</v>
      </c>
      <c r="B8" s="37"/>
      <c r="C8" s="32"/>
      <c r="D8" s="50">
        <f t="shared" si="0"/>
        <v>500</v>
      </c>
      <c r="E8" s="33"/>
      <c r="F8" s="33"/>
    </row>
    <row r="9" spans="1:6" ht="18.75" customHeight="1" x14ac:dyDescent="0.2">
      <c r="A9" s="37">
        <v>2128005</v>
      </c>
      <c r="B9" s="37"/>
      <c r="C9" s="32"/>
      <c r="D9" s="50">
        <f t="shared" si="0"/>
        <v>500</v>
      </c>
      <c r="E9" s="33"/>
      <c r="F9" s="33"/>
    </row>
    <row r="10" spans="1:6" ht="18.75" customHeight="1" x14ac:dyDescent="0.2">
      <c r="A10" s="37">
        <v>2128006</v>
      </c>
      <c r="B10" s="37"/>
      <c r="C10" s="32"/>
      <c r="D10" s="50">
        <f t="shared" si="0"/>
        <v>500</v>
      </c>
      <c r="E10" s="33"/>
      <c r="F10" s="33"/>
    </row>
    <row r="11" spans="1:6" ht="18.75" customHeight="1" x14ac:dyDescent="0.2">
      <c r="A11" s="37">
        <v>2128007</v>
      </c>
      <c r="B11" s="37"/>
      <c r="C11" s="32"/>
      <c r="D11" s="50">
        <f t="shared" si="0"/>
        <v>500</v>
      </c>
      <c r="E11" s="33"/>
      <c r="F11" s="33"/>
    </row>
    <row r="12" spans="1:6" ht="18.75" customHeight="1" x14ac:dyDescent="0.2">
      <c r="A12" s="37">
        <v>2128008</v>
      </c>
      <c r="B12" s="37"/>
      <c r="C12" s="32"/>
      <c r="D12" s="50">
        <f t="shared" si="0"/>
        <v>500</v>
      </c>
      <c r="E12" s="33"/>
      <c r="F12" s="33"/>
    </row>
    <row r="13" spans="1:6" ht="18.75" customHeight="1" x14ac:dyDescent="0.2">
      <c r="A13" s="37">
        <v>2128009</v>
      </c>
      <c r="B13" s="37"/>
      <c r="C13" s="32"/>
      <c r="D13" s="50">
        <f t="shared" si="0"/>
        <v>500</v>
      </c>
      <c r="E13" s="33"/>
      <c r="F13" s="33"/>
    </row>
    <row r="14" spans="1:6" ht="18.75" customHeight="1" x14ac:dyDescent="0.2">
      <c r="A14" s="37">
        <v>2128010</v>
      </c>
      <c r="B14" s="37"/>
      <c r="C14" s="32"/>
      <c r="D14" s="50">
        <f t="shared" si="0"/>
        <v>500</v>
      </c>
      <c r="E14" s="33"/>
      <c r="F14" s="33"/>
    </row>
    <row r="15" spans="1:6" ht="18.75" customHeight="1" x14ac:dyDescent="0.2">
      <c r="A15" s="37">
        <v>2128011</v>
      </c>
      <c r="B15" s="37"/>
      <c r="C15" s="32"/>
      <c r="D15" s="50">
        <f t="shared" si="0"/>
        <v>500</v>
      </c>
      <c r="E15" s="33"/>
      <c r="F15" s="33"/>
    </row>
    <row r="16" spans="1:6" ht="18.75" customHeight="1" x14ac:dyDescent="0.2">
      <c r="A16" s="37">
        <v>2128012</v>
      </c>
      <c r="B16" s="37"/>
      <c r="C16" s="32"/>
      <c r="D16" s="50">
        <f t="shared" si="0"/>
        <v>500</v>
      </c>
      <c r="E16" s="33"/>
      <c r="F16" s="33"/>
    </row>
    <row r="17" spans="1:6" ht="18.75" customHeight="1" x14ac:dyDescent="0.2">
      <c r="A17" s="37">
        <v>2128013</v>
      </c>
      <c r="B17" s="37"/>
      <c r="C17" s="32"/>
      <c r="D17" s="50">
        <f t="shared" si="0"/>
        <v>500</v>
      </c>
      <c r="E17" s="33"/>
      <c r="F17" s="33"/>
    </row>
    <row r="18" spans="1:6" ht="18.75" customHeight="1" x14ac:dyDescent="0.2">
      <c r="A18" s="37">
        <v>2128014</v>
      </c>
      <c r="B18" s="37"/>
      <c r="C18" s="32"/>
      <c r="D18" s="50">
        <f t="shared" si="0"/>
        <v>500</v>
      </c>
      <c r="E18" s="33"/>
      <c r="F18" s="33"/>
    </row>
    <row r="19" spans="1:6" ht="18.75" customHeight="1" x14ac:dyDescent="0.2">
      <c r="A19" s="37">
        <v>2128015</v>
      </c>
      <c r="B19" s="37"/>
      <c r="C19" s="32"/>
      <c r="D19" s="50">
        <f t="shared" si="0"/>
        <v>500</v>
      </c>
      <c r="E19" s="33"/>
      <c r="F19" s="33"/>
    </row>
    <row r="20" spans="1:6" ht="18.75" customHeight="1" x14ac:dyDescent="0.2">
      <c r="A20" s="37">
        <v>2128016</v>
      </c>
      <c r="B20" s="37"/>
      <c r="C20" s="32"/>
      <c r="D20" s="50">
        <f t="shared" si="0"/>
        <v>500</v>
      </c>
      <c r="E20" s="33"/>
      <c r="F20" s="33"/>
    </row>
    <row r="21" spans="1:6" ht="18.75" customHeight="1" x14ac:dyDescent="0.2">
      <c r="A21" s="37">
        <v>2128017</v>
      </c>
      <c r="B21" s="37"/>
      <c r="C21" s="32"/>
      <c r="D21" s="50">
        <f t="shared" si="0"/>
        <v>500</v>
      </c>
      <c r="E21" s="33"/>
      <c r="F21" s="33"/>
    </row>
    <row r="22" spans="1:6" ht="18.75" customHeight="1" x14ac:dyDescent="0.2">
      <c r="A22" s="37">
        <v>2128018</v>
      </c>
      <c r="B22" s="37"/>
      <c r="C22" s="32"/>
      <c r="D22" s="50">
        <f t="shared" si="0"/>
        <v>500</v>
      </c>
      <c r="E22" s="33"/>
      <c r="F22" s="33"/>
    </row>
    <row r="23" spans="1:6" ht="18.75" customHeight="1" x14ac:dyDescent="0.2">
      <c r="A23" s="37">
        <v>2128019</v>
      </c>
      <c r="B23" s="37"/>
      <c r="C23" s="32"/>
      <c r="D23" s="50">
        <f t="shared" si="0"/>
        <v>500</v>
      </c>
      <c r="E23" s="33"/>
      <c r="F23" s="33"/>
    </row>
    <row r="24" spans="1:6" ht="18.75" customHeight="1" x14ac:dyDescent="0.2">
      <c r="A24" s="37">
        <v>2128020</v>
      </c>
      <c r="B24" s="37"/>
      <c r="C24" s="32"/>
      <c r="D24" s="50">
        <f t="shared" si="0"/>
        <v>500</v>
      </c>
      <c r="E24" s="33"/>
      <c r="F24" s="33"/>
    </row>
    <row r="25" spans="1:6" ht="18.75" customHeight="1" x14ac:dyDescent="0.2">
      <c r="A25" s="37">
        <v>2128021</v>
      </c>
      <c r="B25" s="37"/>
      <c r="C25" s="32"/>
      <c r="D25" s="50">
        <f t="shared" si="0"/>
        <v>500</v>
      </c>
      <c r="E25" s="33"/>
      <c r="F25" s="33"/>
    </row>
    <row r="26" spans="1:6" ht="18.75" customHeight="1" x14ac:dyDescent="0.2">
      <c r="A26" s="37">
        <v>2128022</v>
      </c>
      <c r="B26" s="37"/>
      <c r="C26" s="32"/>
      <c r="D26" s="50">
        <f t="shared" si="0"/>
        <v>500</v>
      </c>
      <c r="E26" s="33"/>
      <c r="F26" s="33"/>
    </row>
    <row r="27" spans="1:6" ht="18.75" customHeight="1" x14ac:dyDescent="0.2">
      <c r="A27" s="37">
        <v>2128023</v>
      </c>
      <c r="B27" s="37"/>
      <c r="C27" s="32"/>
      <c r="D27" s="50">
        <f t="shared" si="0"/>
        <v>500</v>
      </c>
      <c r="E27" s="33"/>
      <c r="F27" s="33"/>
    </row>
    <row r="28" spans="1:6" ht="18.75" customHeight="1" x14ac:dyDescent="0.2">
      <c r="A28" s="37">
        <v>2128024</v>
      </c>
      <c r="B28" s="37"/>
      <c r="C28" s="32"/>
      <c r="D28" s="50">
        <f t="shared" si="0"/>
        <v>500</v>
      </c>
      <c r="E28" s="33"/>
      <c r="F28" s="33"/>
    </row>
    <row r="29" spans="1:6" ht="18.75" customHeight="1" x14ac:dyDescent="0.2">
      <c r="A29" s="37">
        <v>2128025</v>
      </c>
      <c r="B29" s="37"/>
      <c r="C29" s="32"/>
      <c r="D29" s="50">
        <f t="shared" si="0"/>
        <v>500</v>
      </c>
      <c r="E29" s="33"/>
      <c r="F29" s="33"/>
    </row>
    <row r="30" spans="1:6" ht="18.75" customHeight="1" x14ac:dyDescent="0.2">
      <c r="A30" s="37">
        <v>2128026</v>
      </c>
      <c r="B30" s="37"/>
      <c r="C30" s="32"/>
      <c r="D30" s="50">
        <f t="shared" si="0"/>
        <v>500</v>
      </c>
      <c r="E30" s="33"/>
      <c r="F30" s="33"/>
    </row>
    <row r="31" spans="1:6" ht="18.75" customHeight="1" x14ac:dyDescent="0.2">
      <c r="A31" s="37">
        <v>2128027</v>
      </c>
      <c r="B31" s="37"/>
      <c r="C31" s="32"/>
      <c r="D31" s="50">
        <f t="shared" si="0"/>
        <v>500</v>
      </c>
      <c r="E31" s="33"/>
      <c r="F31" s="33"/>
    </row>
    <row r="32" spans="1:6" ht="18.75" customHeight="1" x14ac:dyDescent="0.2">
      <c r="A32" s="37">
        <v>2128028</v>
      </c>
      <c r="B32" s="37"/>
      <c r="C32" s="32"/>
      <c r="D32" s="50">
        <f t="shared" si="0"/>
        <v>500</v>
      </c>
      <c r="E32" s="33"/>
      <c r="F32" s="33"/>
    </row>
    <row r="33" spans="1:6" ht="18.75" customHeight="1" x14ac:dyDescent="0.2">
      <c r="A33" s="37">
        <v>2128029</v>
      </c>
      <c r="B33" s="37"/>
      <c r="C33" s="32"/>
      <c r="D33" s="50">
        <f t="shared" si="0"/>
        <v>500</v>
      </c>
      <c r="E33" s="33"/>
      <c r="F33" s="33"/>
    </row>
    <row r="34" spans="1:6" ht="18.75" customHeight="1" x14ac:dyDescent="0.2">
      <c r="A34" s="37">
        <v>2128030</v>
      </c>
      <c r="B34" s="37"/>
      <c r="C34" s="32"/>
      <c r="D34" s="50">
        <f t="shared" si="0"/>
        <v>500</v>
      </c>
      <c r="E34" s="33"/>
      <c r="F34" s="33"/>
    </row>
    <row r="35" spans="1:6" ht="18.75" customHeight="1" x14ac:dyDescent="0.2">
      <c r="A35" s="37"/>
      <c r="B35" s="37"/>
      <c r="C35" s="32"/>
      <c r="D35" s="50"/>
      <c r="E35" s="33"/>
      <c r="F35" s="33"/>
    </row>
  </sheetData>
  <mergeCells count="1">
    <mergeCell ref="A1:B1"/>
  </mergeCells>
  <printOptions gridLines="1" gridLinesSet="0"/>
  <pageMargins left="0.75" right="0.75" top="1" bottom="1" header="0.5" footer="0.5"/>
  <pageSetup orientation="portrait" horizontalDpi="200" verticalDpi="200" r:id="rId1"/>
  <headerFooter alignWithMargins="0">
    <oddHeader>&amp;A</oddHeader>
    <oddFooter>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view="pageBreakPreview" zoomScale="60" zoomScaleNormal="75" workbookViewId="0">
      <selection sqref="A1:B1"/>
    </sheetView>
  </sheetViews>
  <sheetFormatPr defaultRowHeight="18.75" customHeight="1" x14ac:dyDescent="0.2"/>
  <cols>
    <col min="1" max="1" width="10.5703125" style="24" bestFit="1" customWidth="1"/>
    <col min="2" max="2" width="40.5703125" style="24" customWidth="1"/>
    <col min="3" max="3" width="10.28515625" style="29" bestFit="1" customWidth="1"/>
    <col min="4" max="4" width="13.5703125" style="29" bestFit="1" customWidth="1"/>
    <col min="5" max="5" width="8.5703125" style="30" customWidth="1"/>
    <col min="6" max="6" width="8.140625" style="30" customWidth="1"/>
    <col min="7" max="16384" width="9.140625" style="24"/>
  </cols>
  <sheetData>
    <row r="1" spans="1:6" ht="18.75" customHeight="1" x14ac:dyDescent="0.25">
      <c r="A1" s="196" t="s">
        <v>292</v>
      </c>
      <c r="B1" s="197"/>
      <c r="C1" s="50"/>
      <c r="D1" s="50"/>
      <c r="E1" s="33"/>
      <c r="F1" s="33"/>
    </row>
    <row r="2" spans="1:6" ht="18.75" customHeight="1" x14ac:dyDescent="0.2">
      <c r="A2" s="34" t="s">
        <v>3</v>
      </c>
      <c r="B2" s="34" t="s">
        <v>4</v>
      </c>
      <c r="C2" s="47" t="s">
        <v>20</v>
      </c>
      <c r="D2" s="47" t="s">
        <v>8</v>
      </c>
      <c r="E2" s="36" t="s">
        <v>173</v>
      </c>
      <c r="F2" s="36" t="s">
        <v>9</v>
      </c>
    </row>
    <row r="3" spans="1:6" ht="18.75" customHeight="1" x14ac:dyDescent="0.2">
      <c r="A3" s="34" t="s">
        <v>10</v>
      </c>
      <c r="B3" s="34"/>
      <c r="C3" s="47" t="s">
        <v>11</v>
      </c>
      <c r="D3" s="47"/>
      <c r="E3" s="36" t="s">
        <v>125</v>
      </c>
      <c r="F3" s="36"/>
    </row>
    <row r="4" spans="1:6" ht="18.75" customHeight="1" x14ac:dyDescent="0.2">
      <c r="A4" s="37" t="s">
        <v>13</v>
      </c>
      <c r="B4" s="37"/>
      <c r="C4" s="50"/>
      <c r="D4" s="50">
        <v>1000</v>
      </c>
      <c r="E4" s="33"/>
      <c r="F4" s="33"/>
    </row>
    <row r="5" spans="1:6" ht="18.75" customHeight="1" x14ac:dyDescent="0.2">
      <c r="A5" s="37">
        <v>2130001</v>
      </c>
      <c r="B5" s="37"/>
      <c r="C5" s="50"/>
      <c r="D5" s="50">
        <f>+D4-C5</f>
        <v>1000</v>
      </c>
      <c r="E5" s="33"/>
      <c r="F5" s="33"/>
    </row>
    <row r="6" spans="1:6" ht="18.75" customHeight="1" x14ac:dyDescent="0.2">
      <c r="A6" s="37">
        <v>2130002</v>
      </c>
      <c r="B6" s="37"/>
      <c r="C6" s="50"/>
      <c r="D6" s="50">
        <f t="shared" ref="D6:D34" si="0">+D5-C6</f>
        <v>1000</v>
      </c>
      <c r="E6" s="33"/>
      <c r="F6" s="33"/>
    </row>
    <row r="7" spans="1:6" ht="18.75" customHeight="1" x14ac:dyDescent="0.2">
      <c r="A7" s="37">
        <v>2130003</v>
      </c>
      <c r="B7" s="37"/>
      <c r="C7" s="50"/>
      <c r="D7" s="50">
        <f t="shared" si="0"/>
        <v>1000</v>
      </c>
      <c r="E7" s="33"/>
      <c r="F7" s="33"/>
    </row>
    <row r="8" spans="1:6" ht="18.75" customHeight="1" x14ac:dyDescent="0.2">
      <c r="A8" s="37">
        <v>2130004</v>
      </c>
      <c r="B8" s="37"/>
      <c r="C8" s="50"/>
      <c r="D8" s="50">
        <f t="shared" si="0"/>
        <v>1000</v>
      </c>
      <c r="E8" s="33"/>
      <c r="F8" s="33"/>
    </row>
    <row r="9" spans="1:6" ht="18.75" customHeight="1" x14ac:dyDescent="0.2">
      <c r="A9" s="37">
        <v>2130005</v>
      </c>
      <c r="B9" s="37"/>
      <c r="C9" s="50"/>
      <c r="D9" s="50">
        <f t="shared" si="0"/>
        <v>1000</v>
      </c>
      <c r="E9" s="33"/>
      <c r="F9" s="33"/>
    </row>
    <row r="10" spans="1:6" ht="18.75" customHeight="1" x14ac:dyDescent="0.2">
      <c r="A10" s="37">
        <v>2130006</v>
      </c>
      <c r="B10" s="37"/>
      <c r="C10" s="50"/>
      <c r="D10" s="50">
        <f t="shared" si="0"/>
        <v>1000</v>
      </c>
      <c r="E10" s="33"/>
      <c r="F10" s="33"/>
    </row>
    <row r="11" spans="1:6" ht="18.75" customHeight="1" x14ac:dyDescent="0.2">
      <c r="A11" s="37">
        <v>2130007</v>
      </c>
      <c r="B11" s="37"/>
      <c r="C11" s="50"/>
      <c r="D11" s="50">
        <f t="shared" si="0"/>
        <v>1000</v>
      </c>
      <c r="E11" s="33"/>
      <c r="F11" s="33"/>
    </row>
    <row r="12" spans="1:6" ht="18.75" customHeight="1" x14ac:dyDescent="0.2">
      <c r="A12" s="37">
        <v>2130008</v>
      </c>
      <c r="B12" s="37"/>
      <c r="C12" s="50"/>
      <c r="D12" s="50">
        <f t="shared" si="0"/>
        <v>1000</v>
      </c>
      <c r="E12" s="33"/>
      <c r="F12" s="33"/>
    </row>
    <row r="13" spans="1:6" ht="18.75" customHeight="1" x14ac:dyDescent="0.2">
      <c r="A13" s="37">
        <v>2130009</v>
      </c>
      <c r="B13" s="37"/>
      <c r="C13" s="50"/>
      <c r="D13" s="50">
        <f t="shared" si="0"/>
        <v>1000</v>
      </c>
      <c r="E13" s="33"/>
      <c r="F13" s="33"/>
    </row>
    <row r="14" spans="1:6" ht="18.75" customHeight="1" x14ac:dyDescent="0.2">
      <c r="A14" s="37">
        <v>2130010</v>
      </c>
      <c r="B14" s="37"/>
      <c r="C14" s="50"/>
      <c r="D14" s="50">
        <f t="shared" si="0"/>
        <v>1000</v>
      </c>
      <c r="E14" s="33"/>
      <c r="F14" s="33"/>
    </row>
    <row r="15" spans="1:6" ht="18.75" customHeight="1" x14ac:dyDescent="0.2">
      <c r="A15" s="37">
        <v>2130011</v>
      </c>
      <c r="B15" s="37"/>
      <c r="C15" s="50"/>
      <c r="D15" s="50">
        <f t="shared" si="0"/>
        <v>1000</v>
      </c>
      <c r="E15" s="33"/>
      <c r="F15" s="33"/>
    </row>
    <row r="16" spans="1:6" ht="18.75" customHeight="1" x14ac:dyDescent="0.2">
      <c r="A16" s="37">
        <v>2130012</v>
      </c>
      <c r="B16" s="37"/>
      <c r="C16" s="50"/>
      <c r="D16" s="50">
        <f t="shared" si="0"/>
        <v>1000</v>
      </c>
      <c r="E16" s="33"/>
      <c r="F16" s="33"/>
    </row>
    <row r="17" spans="1:6" ht="18.75" customHeight="1" x14ac:dyDescent="0.2">
      <c r="A17" s="37">
        <v>2130013</v>
      </c>
      <c r="B17" s="37"/>
      <c r="C17" s="50"/>
      <c r="D17" s="50">
        <f t="shared" si="0"/>
        <v>1000</v>
      </c>
      <c r="E17" s="33"/>
      <c r="F17" s="33"/>
    </row>
    <row r="18" spans="1:6" ht="18.75" customHeight="1" x14ac:dyDescent="0.2">
      <c r="A18" s="37">
        <v>2130014</v>
      </c>
      <c r="B18" s="37"/>
      <c r="C18" s="50"/>
      <c r="D18" s="50">
        <f t="shared" si="0"/>
        <v>1000</v>
      </c>
      <c r="E18" s="33"/>
      <c r="F18" s="33"/>
    </row>
    <row r="19" spans="1:6" ht="18.75" customHeight="1" x14ac:dyDescent="0.2">
      <c r="A19" s="37">
        <v>2130015</v>
      </c>
      <c r="B19" s="37"/>
      <c r="C19" s="50"/>
      <c r="D19" s="50">
        <f t="shared" si="0"/>
        <v>1000</v>
      </c>
      <c r="E19" s="33"/>
      <c r="F19" s="33"/>
    </row>
    <row r="20" spans="1:6" ht="18.75" customHeight="1" x14ac:dyDescent="0.2">
      <c r="A20" s="37">
        <v>2130016</v>
      </c>
      <c r="B20" s="37"/>
      <c r="C20" s="50"/>
      <c r="D20" s="50">
        <f t="shared" si="0"/>
        <v>1000</v>
      </c>
      <c r="E20" s="33"/>
      <c r="F20" s="33"/>
    </row>
    <row r="21" spans="1:6" ht="18.75" customHeight="1" x14ac:dyDescent="0.2">
      <c r="A21" s="37">
        <v>2130017</v>
      </c>
      <c r="B21" s="37"/>
      <c r="C21" s="50"/>
      <c r="D21" s="50">
        <f t="shared" si="0"/>
        <v>1000</v>
      </c>
      <c r="E21" s="33"/>
      <c r="F21" s="33"/>
    </row>
    <row r="22" spans="1:6" ht="18.75" customHeight="1" x14ac:dyDescent="0.2">
      <c r="A22" s="37">
        <v>2130018</v>
      </c>
      <c r="B22" s="37"/>
      <c r="C22" s="50"/>
      <c r="D22" s="50">
        <f t="shared" si="0"/>
        <v>1000</v>
      </c>
      <c r="E22" s="33"/>
      <c r="F22" s="33"/>
    </row>
    <row r="23" spans="1:6" ht="18.75" customHeight="1" x14ac:dyDescent="0.2">
      <c r="A23" s="37">
        <v>2130019</v>
      </c>
      <c r="B23" s="37"/>
      <c r="C23" s="50"/>
      <c r="D23" s="50">
        <f t="shared" si="0"/>
        <v>1000</v>
      </c>
      <c r="E23" s="33"/>
      <c r="F23" s="33"/>
    </row>
    <row r="24" spans="1:6" ht="18.75" customHeight="1" x14ac:dyDescent="0.2">
      <c r="A24" s="37">
        <v>2130020</v>
      </c>
      <c r="B24" s="37"/>
      <c r="C24" s="50"/>
      <c r="D24" s="50">
        <f t="shared" si="0"/>
        <v>1000</v>
      </c>
      <c r="E24" s="33"/>
      <c r="F24" s="33"/>
    </row>
    <row r="25" spans="1:6" ht="18.75" customHeight="1" x14ac:dyDescent="0.2">
      <c r="A25" s="37">
        <v>2130021</v>
      </c>
      <c r="B25" s="37"/>
      <c r="C25" s="50"/>
      <c r="D25" s="50">
        <f t="shared" si="0"/>
        <v>1000</v>
      </c>
      <c r="E25" s="33"/>
      <c r="F25" s="33"/>
    </row>
    <row r="26" spans="1:6" ht="18.75" customHeight="1" x14ac:dyDescent="0.2">
      <c r="A26" s="37">
        <v>2130022</v>
      </c>
      <c r="B26" s="37"/>
      <c r="C26" s="50"/>
      <c r="D26" s="50">
        <f t="shared" si="0"/>
        <v>1000</v>
      </c>
      <c r="E26" s="33"/>
      <c r="F26" s="33"/>
    </row>
    <row r="27" spans="1:6" ht="18.75" customHeight="1" x14ac:dyDescent="0.2">
      <c r="A27" s="37">
        <v>2130023</v>
      </c>
      <c r="B27" s="37"/>
      <c r="C27" s="50"/>
      <c r="D27" s="50">
        <f t="shared" si="0"/>
        <v>1000</v>
      </c>
      <c r="E27" s="33"/>
      <c r="F27" s="33"/>
    </row>
    <row r="28" spans="1:6" ht="18.75" customHeight="1" x14ac:dyDescent="0.2">
      <c r="A28" s="37">
        <v>2130024</v>
      </c>
      <c r="B28" s="37"/>
      <c r="C28" s="50"/>
      <c r="D28" s="50">
        <f t="shared" si="0"/>
        <v>1000</v>
      </c>
      <c r="E28" s="33"/>
      <c r="F28" s="33"/>
    </row>
    <row r="29" spans="1:6" ht="18.75" customHeight="1" x14ac:dyDescent="0.2">
      <c r="A29" s="37">
        <v>2130025</v>
      </c>
      <c r="B29" s="37"/>
      <c r="C29" s="50"/>
      <c r="D29" s="50">
        <f t="shared" si="0"/>
        <v>1000</v>
      </c>
      <c r="E29" s="33"/>
      <c r="F29" s="33"/>
    </row>
    <row r="30" spans="1:6" ht="18.75" customHeight="1" x14ac:dyDescent="0.2">
      <c r="A30" s="37">
        <v>2130026</v>
      </c>
      <c r="B30" s="37"/>
      <c r="C30" s="50"/>
      <c r="D30" s="50">
        <f t="shared" si="0"/>
        <v>1000</v>
      </c>
      <c r="E30" s="33"/>
      <c r="F30" s="33"/>
    </row>
    <row r="31" spans="1:6" ht="18.75" customHeight="1" x14ac:dyDescent="0.2">
      <c r="A31" s="37">
        <v>2130027</v>
      </c>
      <c r="B31" s="37"/>
      <c r="C31" s="50"/>
      <c r="D31" s="50">
        <f t="shared" si="0"/>
        <v>1000</v>
      </c>
      <c r="E31" s="33"/>
      <c r="F31" s="33"/>
    </row>
    <row r="32" spans="1:6" ht="18.75" customHeight="1" x14ac:dyDescent="0.2">
      <c r="A32" s="37">
        <v>2130028</v>
      </c>
      <c r="B32" s="37"/>
      <c r="C32" s="50"/>
      <c r="D32" s="50">
        <f t="shared" si="0"/>
        <v>1000</v>
      </c>
      <c r="E32" s="33"/>
      <c r="F32" s="33"/>
    </row>
    <row r="33" spans="1:6" ht="18.75" customHeight="1" x14ac:dyDescent="0.2">
      <c r="A33" s="37">
        <v>2130029</v>
      </c>
      <c r="B33" s="37"/>
      <c r="C33" s="50"/>
      <c r="D33" s="50">
        <f t="shared" si="0"/>
        <v>1000</v>
      </c>
      <c r="E33" s="33"/>
      <c r="F33" s="33"/>
    </row>
    <row r="34" spans="1:6" ht="18.75" customHeight="1" x14ac:dyDescent="0.2">
      <c r="A34" s="37">
        <v>2130030</v>
      </c>
      <c r="B34" s="37"/>
      <c r="C34" s="50"/>
      <c r="D34" s="50">
        <f t="shared" si="0"/>
        <v>1000</v>
      </c>
      <c r="E34" s="33"/>
      <c r="F34" s="33"/>
    </row>
    <row r="35" spans="1:6" ht="18.75" customHeight="1" x14ac:dyDescent="0.2">
      <c r="A35" s="37"/>
      <c r="B35" s="37"/>
      <c r="C35" s="50"/>
      <c r="D35" s="50"/>
      <c r="E35" s="33"/>
      <c r="F35" s="33"/>
    </row>
    <row r="36" spans="1:6" ht="18.75" customHeight="1" x14ac:dyDescent="0.2">
      <c r="A36" s="60"/>
      <c r="B36" s="60"/>
      <c r="C36" s="62"/>
      <c r="D36" s="62"/>
      <c r="E36" s="65"/>
      <c r="F36" s="65"/>
    </row>
    <row r="37" spans="1:6" ht="18.75" customHeight="1" x14ac:dyDescent="0.2">
      <c r="A37" s="60"/>
      <c r="B37" s="60"/>
      <c r="C37" s="62"/>
      <c r="D37" s="62"/>
      <c r="E37" s="65"/>
      <c r="F37" s="65"/>
    </row>
    <row r="38" spans="1:6" ht="18.75" customHeight="1" x14ac:dyDescent="0.2">
      <c r="A38" s="60"/>
      <c r="B38" s="60"/>
      <c r="C38" s="62"/>
      <c r="D38" s="62"/>
      <c r="E38" s="65"/>
      <c r="F38" s="65"/>
    </row>
    <row r="39" spans="1:6" ht="18.75" customHeight="1" x14ac:dyDescent="0.2">
      <c r="A39" s="60"/>
      <c r="B39" s="60"/>
      <c r="C39" s="62"/>
      <c r="D39" s="62"/>
      <c r="E39" s="65"/>
      <c r="F39" s="65"/>
    </row>
    <row r="40" spans="1:6" ht="18.75" customHeight="1" x14ac:dyDescent="0.2">
      <c r="A40" s="60"/>
      <c r="B40" s="60"/>
      <c r="C40" s="62"/>
      <c r="D40" s="62"/>
      <c r="E40" s="65"/>
      <c r="F40" s="65"/>
    </row>
    <row r="41" spans="1:6" ht="18.75" customHeight="1" x14ac:dyDescent="0.2">
      <c r="A41" s="60"/>
      <c r="B41" s="60"/>
      <c r="C41" s="62"/>
      <c r="D41" s="62"/>
      <c r="E41" s="65"/>
      <c r="F41" s="65"/>
    </row>
  </sheetData>
  <mergeCells count="1">
    <mergeCell ref="A1:B1"/>
  </mergeCells>
  <printOptions gridLines="1" gridLinesSet="0"/>
  <pageMargins left="0.61" right="0.49" top="1" bottom="1" header="0.5" footer="0.5"/>
  <pageSetup orientation="portrait" horizontalDpi="200" verticalDpi="200" r:id="rId1"/>
  <headerFooter alignWithMargins="0">
    <oddHeader>&amp;A</oddHeader>
    <oddFooter>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view="pageBreakPreview" zoomScale="60" zoomScaleNormal="75" workbookViewId="0">
      <selection sqref="A1:B1"/>
    </sheetView>
  </sheetViews>
  <sheetFormatPr defaultRowHeight="18.75" customHeight="1" x14ac:dyDescent="0.2"/>
  <cols>
    <col min="1" max="1" width="10.5703125" style="24" bestFit="1" customWidth="1"/>
    <col min="2" max="2" width="34.140625" style="24" customWidth="1"/>
    <col min="3" max="3" width="10.140625" style="24" customWidth="1"/>
    <col min="4" max="4" width="13.28515625" style="29" bestFit="1" customWidth="1"/>
    <col min="5" max="16384" width="9.140625" style="24"/>
  </cols>
  <sheetData>
    <row r="1" spans="1:6" ht="18.75" customHeight="1" x14ac:dyDescent="0.25">
      <c r="A1" s="196" t="s">
        <v>293</v>
      </c>
      <c r="B1" s="200"/>
      <c r="C1" s="32"/>
      <c r="D1" s="50"/>
      <c r="E1" s="33"/>
      <c r="F1" s="33"/>
    </row>
    <row r="2" spans="1:6" ht="18.75" customHeight="1" x14ac:dyDescent="0.2">
      <c r="A2" s="34" t="s">
        <v>3</v>
      </c>
      <c r="B2" s="34" t="s">
        <v>4</v>
      </c>
      <c r="C2" s="35" t="s">
        <v>20</v>
      </c>
      <c r="D2" s="47" t="s">
        <v>8</v>
      </c>
      <c r="E2" s="36" t="s">
        <v>173</v>
      </c>
      <c r="F2" s="36" t="s">
        <v>9</v>
      </c>
    </row>
    <row r="3" spans="1:6" ht="18.75" customHeight="1" x14ac:dyDescent="0.2">
      <c r="A3" s="34" t="s">
        <v>10</v>
      </c>
      <c r="B3" s="34"/>
      <c r="C3" s="35" t="s">
        <v>11</v>
      </c>
      <c r="D3" s="47"/>
      <c r="E3" s="36" t="s">
        <v>125</v>
      </c>
      <c r="F3" s="36"/>
    </row>
    <row r="4" spans="1:6" ht="18.75" customHeight="1" x14ac:dyDescent="0.2">
      <c r="A4" s="37" t="s">
        <v>13</v>
      </c>
      <c r="B4" s="37"/>
      <c r="C4" s="32"/>
      <c r="D4" s="50">
        <v>3500</v>
      </c>
      <c r="E4" s="33"/>
      <c r="F4" s="33"/>
    </row>
    <row r="5" spans="1:6" ht="18.75" customHeight="1" x14ac:dyDescent="0.2">
      <c r="A5" s="37">
        <v>2131001</v>
      </c>
      <c r="B5" s="37"/>
      <c r="C5" s="32"/>
      <c r="D5" s="50">
        <f>+D4-C5</f>
        <v>3500</v>
      </c>
      <c r="E5" s="33"/>
      <c r="F5" s="33"/>
    </row>
    <row r="6" spans="1:6" ht="18.75" customHeight="1" x14ac:dyDescent="0.2">
      <c r="A6" s="37">
        <v>2131002</v>
      </c>
      <c r="B6" s="37"/>
      <c r="C6" s="32"/>
      <c r="D6" s="50">
        <f t="shared" ref="D6:D34" si="0">+D5-C6</f>
        <v>3500</v>
      </c>
      <c r="E6" s="33"/>
      <c r="F6" s="33"/>
    </row>
    <row r="7" spans="1:6" ht="18.75" customHeight="1" x14ac:dyDescent="0.2">
      <c r="A7" s="37">
        <v>2131003</v>
      </c>
      <c r="B7" s="37"/>
      <c r="C7" s="32"/>
      <c r="D7" s="50">
        <f t="shared" si="0"/>
        <v>3500</v>
      </c>
      <c r="E7" s="33"/>
      <c r="F7" s="33"/>
    </row>
    <row r="8" spans="1:6" ht="18.75" customHeight="1" x14ac:dyDescent="0.2">
      <c r="A8" s="37">
        <v>2131004</v>
      </c>
      <c r="B8" s="37"/>
      <c r="C8" s="32"/>
      <c r="D8" s="50">
        <f t="shared" si="0"/>
        <v>3500</v>
      </c>
      <c r="E8" s="33"/>
      <c r="F8" s="33"/>
    </row>
    <row r="9" spans="1:6" ht="18.75" customHeight="1" x14ac:dyDescent="0.2">
      <c r="A9" s="37">
        <v>2131005</v>
      </c>
      <c r="B9" s="37"/>
      <c r="C9" s="32"/>
      <c r="D9" s="50">
        <f t="shared" si="0"/>
        <v>3500</v>
      </c>
      <c r="E9" s="33"/>
      <c r="F9" s="33"/>
    </row>
    <row r="10" spans="1:6" ht="18.75" customHeight="1" x14ac:dyDescent="0.2">
      <c r="A10" s="37">
        <v>2131006</v>
      </c>
      <c r="B10" s="37"/>
      <c r="C10" s="32"/>
      <c r="D10" s="50">
        <f t="shared" si="0"/>
        <v>3500</v>
      </c>
      <c r="E10" s="33"/>
      <c r="F10" s="33"/>
    </row>
    <row r="11" spans="1:6" ht="18.75" customHeight="1" x14ac:dyDescent="0.2">
      <c r="A11" s="37">
        <v>2131007</v>
      </c>
      <c r="B11" s="37"/>
      <c r="C11" s="32"/>
      <c r="D11" s="50">
        <f t="shared" si="0"/>
        <v>3500</v>
      </c>
      <c r="E11" s="33"/>
      <c r="F11" s="33"/>
    </row>
    <row r="12" spans="1:6" ht="18.75" customHeight="1" x14ac:dyDescent="0.2">
      <c r="A12" s="37">
        <v>2131008</v>
      </c>
      <c r="B12" s="37"/>
      <c r="C12" s="32"/>
      <c r="D12" s="50">
        <f t="shared" si="0"/>
        <v>3500</v>
      </c>
      <c r="E12" s="33"/>
      <c r="F12" s="33"/>
    </row>
    <row r="13" spans="1:6" ht="18.75" customHeight="1" x14ac:dyDescent="0.2">
      <c r="A13" s="37">
        <v>2131009</v>
      </c>
      <c r="B13" s="37"/>
      <c r="C13" s="32"/>
      <c r="D13" s="50">
        <f t="shared" si="0"/>
        <v>3500</v>
      </c>
      <c r="E13" s="33"/>
      <c r="F13" s="33"/>
    </row>
    <row r="14" spans="1:6" ht="18.75" customHeight="1" x14ac:dyDescent="0.2">
      <c r="A14" s="37">
        <v>2131010</v>
      </c>
      <c r="B14" s="37"/>
      <c r="C14" s="32"/>
      <c r="D14" s="50">
        <f t="shared" si="0"/>
        <v>3500</v>
      </c>
      <c r="E14" s="33"/>
      <c r="F14" s="33"/>
    </row>
    <row r="15" spans="1:6" ht="18.75" customHeight="1" x14ac:dyDescent="0.2">
      <c r="A15" s="37">
        <v>2131011</v>
      </c>
      <c r="B15" s="37"/>
      <c r="C15" s="32"/>
      <c r="D15" s="50">
        <f t="shared" si="0"/>
        <v>3500</v>
      </c>
      <c r="E15" s="33"/>
      <c r="F15" s="33"/>
    </row>
    <row r="16" spans="1:6" ht="18.75" customHeight="1" x14ac:dyDescent="0.2">
      <c r="A16" s="37">
        <v>2131012</v>
      </c>
      <c r="B16" s="37"/>
      <c r="C16" s="32"/>
      <c r="D16" s="50">
        <f t="shared" si="0"/>
        <v>3500</v>
      </c>
      <c r="E16" s="33"/>
      <c r="F16" s="33"/>
    </row>
    <row r="17" spans="1:6" ht="18.75" customHeight="1" x14ac:dyDescent="0.2">
      <c r="A17" s="37">
        <v>2131013</v>
      </c>
      <c r="B17" s="37"/>
      <c r="C17" s="32"/>
      <c r="D17" s="50">
        <f t="shared" si="0"/>
        <v>3500</v>
      </c>
      <c r="E17" s="33"/>
      <c r="F17" s="33"/>
    </row>
    <row r="18" spans="1:6" ht="18.75" customHeight="1" x14ac:dyDescent="0.2">
      <c r="A18" s="37">
        <v>2131014</v>
      </c>
      <c r="B18" s="37"/>
      <c r="C18" s="32"/>
      <c r="D18" s="50">
        <f t="shared" si="0"/>
        <v>3500</v>
      </c>
      <c r="E18" s="33"/>
      <c r="F18" s="33"/>
    </row>
    <row r="19" spans="1:6" ht="18.75" customHeight="1" x14ac:dyDescent="0.2">
      <c r="A19" s="37">
        <v>2131015</v>
      </c>
      <c r="B19" s="37"/>
      <c r="C19" s="32"/>
      <c r="D19" s="50">
        <f t="shared" si="0"/>
        <v>3500</v>
      </c>
      <c r="E19" s="33"/>
      <c r="F19" s="33"/>
    </row>
    <row r="20" spans="1:6" ht="18.75" customHeight="1" x14ac:dyDescent="0.2">
      <c r="A20" s="37">
        <v>2131016</v>
      </c>
      <c r="B20" s="37"/>
      <c r="C20" s="32"/>
      <c r="D20" s="50">
        <f t="shared" si="0"/>
        <v>3500</v>
      </c>
      <c r="E20" s="33"/>
      <c r="F20" s="33"/>
    </row>
    <row r="21" spans="1:6" ht="18.75" customHeight="1" x14ac:dyDescent="0.2">
      <c r="A21" s="37">
        <v>2131017</v>
      </c>
      <c r="B21" s="37"/>
      <c r="C21" s="32"/>
      <c r="D21" s="50">
        <f t="shared" si="0"/>
        <v>3500</v>
      </c>
      <c r="E21" s="33"/>
      <c r="F21" s="33"/>
    </row>
    <row r="22" spans="1:6" ht="18.75" customHeight="1" x14ac:dyDescent="0.2">
      <c r="A22" s="37">
        <v>2131018</v>
      </c>
      <c r="B22" s="37"/>
      <c r="C22" s="32"/>
      <c r="D22" s="50">
        <f t="shared" si="0"/>
        <v>3500</v>
      </c>
      <c r="E22" s="33"/>
      <c r="F22" s="33"/>
    </row>
    <row r="23" spans="1:6" ht="18.75" customHeight="1" x14ac:dyDescent="0.2">
      <c r="A23" s="37">
        <v>2131019</v>
      </c>
      <c r="B23" s="37"/>
      <c r="C23" s="32"/>
      <c r="D23" s="50">
        <f t="shared" si="0"/>
        <v>3500</v>
      </c>
      <c r="E23" s="33"/>
      <c r="F23" s="33"/>
    </row>
    <row r="24" spans="1:6" ht="18.75" customHeight="1" x14ac:dyDescent="0.2">
      <c r="A24" s="37">
        <v>2131020</v>
      </c>
      <c r="B24" s="37"/>
      <c r="C24" s="32"/>
      <c r="D24" s="50">
        <f t="shared" si="0"/>
        <v>3500</v>
      </c>
      <c r="E24" s="33"/>
      <c r="F24" s="33"/>
    </row>
    <row r="25" spans="1:6" ht="18.75" customHeight="1" x14ac:dyDescent="0.2">
      <c r="A25" s="37">
        <v>2131021</v>
      </c>
      <c r="B25" s="37"/>
      <c r="C25" s="32"/>
      <c r="D25" s="50">
        <f t="shared" si="0"/>
        <v>3500</v>
      </c>
      <c r="E25" s="33"/>
      <c r="F25" s="33"/>
    </row>
    <row r="26" spans="1:6" ht="18.75" customHeight="1" x14ac:dyDescent="0.2">
      <c r="A26" s="37">
        <v>2131022</v>
      </c>
      <c r="B26" s="37"/>
      <c r="C26" s="32"/>
      <c r="D26" s="50">
        <f t="shared" si="0"/>
        <v>3500</v>
      </c>
      <c r="E26" s="33"/>
      <c r="F26" s="33"/>
    </row>
    <row r="27" spans="1:6" ht="18.75" customHeight="1" x14ac:dyDescent="0.2">
      <c r="A27" s="37">
        <v>2131023</v>
      </c>
      <c r="B27" s="37"/>
      <c r="C27" s="32"/>
      <c r="D27" s="50">
        <f t="shared" si="0"/>
        <v>3500</v>
      </c>
      <c r="E27" s="33"/>
      <c r="F27" s="33"/>
    </row>
    <row r="28" spans="1:6" ht="18.75" customHeight="1" x14ac:dyDescent="0.2">
      <c r="A28" s="37">
        <v>2131024</v>
      </c>
      <c r="B28" s="37"/>
      <c r="C28" s="32"/>
      <c r="D28" s="50">
        <f t="shared" si="0"/>
        <v>3500</v>
      </c>
      <c r="E28" s="33"/>
      <c r="F28" s="33"/>
    </row>
    <row r="29" spans="1:6" ht="18.75" customHeight="1" x14ac:dyDescent="0.2">
      <c r="A29" s="37">
        <v>2131025</v>
      </c>
      <c r="B29" s="37"/>
      <c r="C29" s="32"/>
      <c r="D29" s="50">
        <f t="shared" si="0"/>
        <v>3500</v>
      </c>
      <c r="E29" s="33"/>
      <c r="F29" s="33"/>
    </row>
    <row r="30" spans="1:6" ht="18.75" customHeight="1" x14ac:dyDescent="0.2">
      <c r="A30" s="37">
        <v>2131026</v>
      </c>
      <c r="B30" s="37"/>
      <c r="C30" s="32"/>
      <c r="D30" s="50">
        <f t="shared" si="0"/>
        <v>3500</v>
      </c>
      <c r="E30" s="33"/>
      <c r="F30" s="33"/>
    </row>
    <row r="31" spans="1:6" ht="18.75" customHeight="1" x14ac:dyDescent="0.2">
      <c r="A31" s="37">
        <v>2131027</v>
      </c>
      <c r="B31" s="37"/>
      <c r="C31" s="32"/>
      <c r="D31" s="50">
        <f t="shared" si="0"/>
        <v>3500</v>
      </c>
      <c r="E31" s="33"/>
      <c r="F31" s="33"/>
    </row>
    <row r="32" spans="1:6" ht="18.75" customHeight="1" x14ac:dyDescent="0.2">
      <c r="A32" s="37">
        <v>2131028</v>
      </c>
      <c r="B32" s="37"/>
      <c r="C32" s="32"/>
      <c r="D32" s="50">
        <f t="shared" si="0"/>
        <v>3500</v>
      </c>
      <c r="E32" s="33"/>
      <c r="F32" s="33"/>
    </row>
    <row r="33" spans="1:6" ht="18.75" customHeight="1" x14ac:dyDescent="0.2">
      <c r="A33" s="37">
        <v>2131029</v>
      </c>
      <c r="B33" s="37"/>
      <c r="C33" s="32"/>
      <c r="D33" s="50">
        <f t="shared" si="0"/>
        <v>3500</v>
      </c>
      <c r="E33" s="33"/>
      <c r="F33" s="33"/>
    </row>
    <row r="34" spans="1:6" ht="18.75" customHeight="1" x14ac:dyDescent="0.2">
      <c r="A34" s="37">
        <v>2131030</v>
      </c>
      <c r="B34" s="37"/>
      <c r="C34" s="32"/>
      <c r="D34" s="50">
        <f t="shared" si="0"/>
        <v>3500</v>
      </c>
      <c r="E34" s="33"/>
      <c r="F34" s="33"/>
    </row>
    <row r="35" spans="1:6" ht="18.75" customHeight="1" x14ac:dyDescent="0.2">
      <c r="A35" s="37"/>
      <c r="B35" s="37"/>
      <c r="C35" s="32"/>
      <c r="D35" s="50"/>
      <c r="E35" s="33"/>
      <c r="F35" s="33"/>
    </row>
    <row r="36" spans="1:6" ht="18.75" customHeight="1" x14ac:dyDescent="0.2">
      <c r="A36" s="60"/>
      <c r="B36" s="60"/>
      <c r="C36" s="64"/>
      <c r="D36" s="62"/>
      <c r="E36" s="65"/>
      <c r="F36" s="65"/>
    </row>
    <row r="37" spans="1:6" ht="18.75" customHeight="1" x14ac:dyDescent="0.2">
      <c r="A37" s="60"/>
      <c r="B37" s="60"/>
      <c r="C37" s="64"/>
      <c r="D37" s="62"/>
      <c r="E37" s="65"/>
      <c r="F37" s="65"/>
    </row>
    <row r="38" spans="1:6" ht="18.75" customHeight="1" x14ac:dyDescent="0.2">
      <c r="A38" s="60"/>
      <c r="B38" s="60"/>
      <c r="C38" s="64"/>
      <c r="D38" s="62"/>
      <c r="E38" s="65"/>
      <c r="F38" s="65"/>
    </row>
    <row r="39" spans="1:6" ht="18.75" customHeight="1" x14ac:dyDescent="0.2">
      <c r="A39" s="60"/>
      <c r="B39" s="60"/>
      <c r="C39" s="64"/>
      <c r="D39" s="62"/>
      <c r="E39" s="65"/>
      <c r="F39" s="65"/>
    </row>
    <row r="40" spans="1:6" ht="18.75" customHeight="1" x14ac:dyDescent="0.2">
      <c r="A40" s="60"/>
      <c r="B40" s="60"/>
      <c r="C40" s="64"/>
      <c r="D40" s="62"/>
      <c r="E40" s="65"/>
      <c r="F40" s="65"/>
    </row>
    <row r="41" spans="1:6" ht="18.75" customHeight="1" x14ac:dyDescent="0.2">
      <c r="A41" s="60"/>
      <c r="B41" s="60"/>
      <c r="C41" s="64"/>
      <c r="D41" s="62"/>
      <c r="E41" s="65"/>
      <c r="F41" s="65"/>
    </row>
    <row r="42" spans="1:6" ht="18.75" customHeight="1" x14ac:dyDescent="0.2">
      <c r="A42" s="60"/>
      <c r="B42" s="60"/>
      <c r="C42" s="64"/>
      <c r="D42" s="62"/>
      <c r="E42" s="65"/>
      <c r="F42" s="65"/>
    </row>
    <row r="43" spans="1:6" ht="18.75" customHeight="1" x14ac:dyDescent="0.2">
      <c r="A43" s="60"/>
      <c r="B43" s="60"/>
      <c r="C43" s="64"/>
      <c r="D43" s="62"/>
      <c r="E43" s="65"/>
      <c r="F43" s="65"/>
    </row>
    <row r="44" spans="1:6" ht="18.75" customHeight="1" x14ac:dyDescent="0.2">
      <c r="A44" s="60"/>
      <c r="B44" s="60"/>
      <c r="C44" s="64"/>
      <c r="D44" s="62"/>
      <c r="E44" s="65"/>
      <c r="F44" s="65"/>
    </row>
    <row r="45" spans="1:6" ht="18.75" customHeight="1" x14ac:dyDescent="0.2">
      <c r="A45" s="60"/>
      <c r="B45" s="60"/>
      <c r="C45" s="64"/>
      <c r="D45" s="62"/>
      <c r="E45" s="65"/>
      <c r="F45" s="65"/>
    </row>
    <row r="46" spans="1:6" ht="18.75" customHeight="1" x14ac:dyDescent="0.2">
      <c r="A46" s="60"/>
      <c r="B46" s="60"/>
      <c r="C46" s="64"/>
      <c r="D46" s="62"/>
      <c r="E46" s="65"/>
      <c r="F46" s="65"/>
    </row>
    <row r="47" spans="1:6" ht="18.75" customHeight="1" x14ac:dyDescent="0.2">
      <c r="A47" s="60"/>
      <c r="B47" s="60"/>
      <c r="C47" s="64"/>
      <c r="D47" s="62"/>
      <c r="E47" s="65"/>
      <c r="F47" s="65"/>
    </row>
    <row r="48" spans="1:6" ht="18.75" customHeight="1" x14ac:dyDescent="0.2">
      <c r="C48" s="25"/>
      <c r="E48" s="30"/>
      <c r="F48" s="30"/>
    </row>
    <row r="49" spans="3:6" ht="18.75" customHeight="1" x14ac:dyDescent="0.2">
      <c r="C49" s="25"/>
      <c r="E49" s="30"/>
      <c r="F49" s="30"/>
    </row>
    <row r="50" spans="3:6" ht="18.75" customHeight="1" x14ac:dyDescent="0.2">
      <c r="C50" s="25"/>
      <c r="E50" s="30"/>
      <c r="F50" s="30"/>
    </row>
  </sheetData>
  <mergeCells count="1">
    <mergeCell ref="A1:B1"/>
  </mergeCells>
  <printOptions gridLines="1"/>
  <pageMargins left="0.52" right="0.4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view="pageBreakPreview" topLeftCell="B1" zoomScale="60" zoomScaleNormal="75" workbookViewId="0">
      <selection sqref="A1:B1"/>
    </sheetView>
  </sheetViews>
  <sheetFormatPr defaultRowHeight="18" customHeight="1" x14ac:dyDescent="0.2"/>
  <cols>
    <col min="1" max="1" width="10.5703125" style="24" bestFit="1" customWidth="1"/>
    <col min="2" max="2" width="36.5703125" style="24" customWidth="1"/>
    <col min="3" max="3" width="12.28515625" style="24" customWidth="1"/>
    <col min="4" max="4" width="13.28515625" style="29" bestFit="1" customWidth="1"/>
    <col min="5" max="16384" width="9.140625" style="24"/>
  </cols>
  <sheetData>
    <row r="1" spans="1:6" ht="18" customHeight="1" x14ac:dyDescent="0.25">
      <c r="A1" s="196" t="s">
        <v>294</v>
      </c>
      <c r="B1" s="197"/>
      <c r="C1" s="32"/>
      <c r="D1" s="50"/>
      <c r="E1" s="33"/>
      <c r="F1" s="33"/>
    </row>
    <row r="2" spans="1:6" ht="18" customHeight="1" x14ac:dyDescent="0.2">
      <c r="A2" s="34" t="s">
        <v>3</v>
      </c>
      <c r="B2" s="34" t="s">
        <v>4</v>
      </c>
      <c r="C2" s="35" t="s">
        <v>20</v>
      </c>
      <c r="D2" s="47" t="s">
        <v>8</v>
      </c>
      <c r="E2" s="36" t="s">
        <v>173</v>
      </c>
      <c r="F2" s="36" t="s">
        <v>9</v>
      </c>
    </row>
    <row r="3" spans="1:6" ht="18" customHeight="1" x14ac:dyDescent="0.2">
      <c r="A3" s="34" t="s">
        <v>10</v>
      </c>
      <c r="B3" s="34"/>
      <c r="C3" s="35" t="s">
        <v>11</v>
      </c>
      <c r="D3" s="47"/>
      <c r="E3" s="36" t="s">
        <v>125</v>
      </c>
      <c r="F3" s="36"/>
    </row>
    <row r="4" spans="1:6" ht="18" customHeight="1" x14ac:dyDescent="0.2">
      <c r="A4" s="37" t="s">
        <v>13</v>
      </c>
      <c r="B4" s="37"/>
      <c r="C4" s="32"/>
      <c r="D4" s="50">
        <v>5000</v>
      </c>
      <c r="E4" s="33"/>
      <c r="F4" s="33"/>
    </row>
    <row r="5" spans="1:6" ht="18" customHeight="1" x14ac:dyDescent="0.2">
      <c r="A5" s="37">
        <v>2132001</v>
      </c>
      <c r="B5" s="37"/>
      <c r="C5" s="32"/>
      <c r="D5" s="50">
        <f>+D4-C5</f>
        <v>5000</v>
      </c>
      <c r="E5" s="33"/>
      <c r="F5" s="33"/>
    </row>
    <row r="6" spans="1:6" ht="18" customHeight="1" x14ac:dyDescent="0.2">
      <c r="A6" s="37">
        <v>2132002</v>
      </c>
      <c r="B6" s="37"/>
      <c r="C6" s="32"/>
      <c r="D6" s="50">
        <f t="shared" ref="D6:D33" si="0">+D5-C6</f>
        <v>5000</v>
      </c>
      <c r="E6" s="33"/>
      <c r="F6" s="33"/>
    </row>
    <row r="7" spans="1:6" ht="18" customHeight="1" x14ac:dyDescent="0.2">
      <c r="A7" s="37">
        <v>2132003</v>
      </c>
      <c r="B7" s="37"/>
      <c r="C7" s="32"/>
      <c r="D7" s="50">
        <f t="shared" si="0"/>
        <v>5000</v>
      </c>
      <c r="E7" s="33"/>
      <c r="F7" s="33"/>
    </row>
    <row r="8" spans="1:6" ht="18" customHeight="1" x14ac:dyDescent="0.2">
      <c r="A8" s="37">
        <v>2132004</v>
      </c>
      <c r="B8" s="37"/>
      <c r="C8" s="32"/>
      <c r="D8" s="50">
        <f t="shared" si="0"/>
        <v>5000</v>
      </c>
      <c r="E8" s="33"/>
      <c r="F8" s="33"/>
    </row>
    <row r="9" spans="1:6" ht="18" customHeight="1" x14ac:dyDescent="0.2">
      <c r="A9" s="37">
        <v>2132005</v>
      </c>
      <c r="B9" s="37"/>
      <c r="C9" s="32"/>
      <c r="D9" s="50">
        <f t="shared" si="0"/>
        <v>5000</v>
      </c>
      <c r="E9" s="33"/>
      <c r="F9" s="33"/>
    </row>
    <row r="10" spans="1:6" ht="18" customHeight="1" x14ac:dyDescent="0.2">
      <c r="A10" s="37">
        <v>2132006</v>
      </c>
      <c r="B10" s="37"/>
      <c r="C10" s="32"/>
      <c r="D10" s="50">
        <f t="shared" si="0"/>
        <v>5000</v>
      </c>
      <c r="E10" s="33"/>
      <c r="F10" s="33"/>
    </row>
    <row r="11" spans="1:6" ht="18" customHeight="1" x14ac:dyDescent="0.2">
      <c r="A11" s="37">
        <v>2132007</v>
      </c>
      <c r="B11" s="37"/>
      <c r="C11" s="32"/>
      <c r="D11" s="50">
        <f t="shared" si="0"/>
        <v>5000</v>
      </c>
      <c r="E11" s="33"/>
      <c r="F11" s="33"/>
    </row>
    <row r="12" spans="1:6" ht="18" customHeight="1" x14ac:dyDescent="0.2">
      <c r="A12" s="37">
        <v>2132008</v>
      </c>
      <c r="B12" s="37"/>
      <c r="C12" s="32"/>
      <c r="D12" s="50">
        <f t="shared" si="0"/>
        <v>5000</v>
      </c>
      <c r="E12" s="33"/>
      <c r="F12" s="33"/>
    </row>
    <row r="13" spans="1:6" ht="18" customHeight="1" x14ac:dyDescent="0.2">
      <c r="A13" s="37">
        <v>2132009</v>
      </c>
      <c r="B13" s="37"/>
      <c r="C13" s="32"/>
      <c r="D13" s="50">
        <f t="shared" si="0"/>
        <v>5000</v>
      </c>
      <c r="E13" s="33"/>
      <c r="F13" s="33"/>
    </row>
    <row r="14" spans="1:6" ht="18" customHeight="1" x14ac:dyDescent="0.2">
      <c r="A14" s="37">
        <v>2132010</v>
      </c>
      <c r="B14" s="37"/>
      <c r="C14" s="32"/>
      <c r="D14" s="50">
        <f t="shared" si="0"/>
        <v>5000</v>
      </c>
      <c r="E14" s="33"/>
      <c r="F14" s="33"/>
    </row>
    <row r="15" spans="1:6" ht="18" customHeight="1" x14ac:dyDescent="0.2">
      <c r="A15" s="37">
        <v>2132011</v>
      </c>
      <c r="B15" s="37"/>
      <c r="C15" s="32"/>
      <c r="D15" s="50">
        <f t="shared" si="0"/>
        <v>5000</v>
      </c>
      <c r="E15" s="33"/>
      <c r="F15" s="33"/>
    </row>
    <row r="16" spans="1:6" ht="18" customHeight="1" x14ac:dyDescent="0.2">
      <c r="A16" s="37">
        <v>2132012</v>
      </c>
      <c r="B16" s="37"/>
      <c r="C16" s="32"/>
      <c r="D16" s="50">
        <f t="shared" si="0"/>
        <v>5000</v>
      </c>
      <c r="E16" s="33"/>
      <c r="F16" s="33"/>
    </row>
    <row r="17" spans="1:6" ht="18" customHeight="1" x14ac:dyDescent="0.2">
      <c r="A17" s="37">
        <v>2132013</v>
      </c>
      <c r="B17" s="37"/>
      <c r="C17" s="32"/>
      <c r="D17" s="50">
        <f t="shared" si="0"/>
        <v>5000</v>
      </c>
      <c r="E17" s="33"/>
      <c r="F17" s="33"/>
    </row>
    <row r="18" spans="1:6" ht="18" customHeight="1" x14ac:dyDescent="0.2">
      <c r="A18" s="37">
        <v>2132014</v>
      </c>
      <c r="B18" s="37"/>
      <c r="C18" s="32"/>
      <c r="D18" s="50">
        <f t="shared" si="0"/>
        <v>5000</v>
      </c>
      <c r="E18" s="33"/>
      <c r="F18" s="33"/>
    </row>
    <row r="19" spans="1:6" ht="18" customHeight="1" x14ac:dyDescent="0.2">
      <c r="A19" s="37">
        <v>2132015</v>
      </c>
      <c r="B19" s="37"/>
      <c r="C19" s="32"/>
      <c r="D19" s="50">
        <f t="shared" si="0"/>
        <v>5000</v>
      </c>
      <c r="E19" s="33"/>
      <c r="F19" s="33"/>
    </row>
    <row r="20" spans="1:6" ht="18" customHeight="1" x14ac:dyDescent="0.2">
      <c r="A20" s="37">
        <v>2132016</v>
      </c>
      <c r="B20" s="37"/>
      <c r="C20" s="32"/>
      <c r="D20" s="50">
        <f t="shared" si="0"/>
        <v>5000</v>
      </c>
      <c r="E20" s="33"/>
      <c r="F20" s="33"/>
    </row>
    <row r="21" spans="1:6" ht="18" customHeight="1" x14ac:dyDescent="0.2">
      <c r="A21" s="37">
        <v>2132017</v>
      </c>
      <c r="B21" s="37"/>
      <c r="C21" s="32"/>
      <c r="D21" s="50">
        <f t="shared" si="0"/>
        <v>5000</v>
      </c>
      <c r="E21" s="33"/>
      <c r="F21" s="33"/>
    </row>
    <row r="22" spans="1:6" ht="18" customHeight="1" x14ac:dyDescent="0.2">
      <c r="A22" s="37">
        <v>2132018</v>
      </c>
      <c r="B22" s="37"/>
      <c r="C22" s="32"/>
      <c r="D22" s="50">
        <f t="shared" si="0"/>
        <v>5000</v>
      </c>
      <c r="E22" s="33"/>
      <c r="F22" s="33"/>
    </row>
    <row r="23" spans="1:6" ht="18" customHeight="1" x14ac:dyDescent="0.2">
      <c r="A23" s="37">
        <v>2132019</v>
      </c>
      <c r="B23" s="37"/>
      <c r="C23" s="32"/>
      <c r="D23" s="50">
        <f t="shared" si="0"/>
        <v>5000</v>
      </c>
      <c r="E23" s="33"/>
      <c r="F23" s="33"/>
    </row>
    <row r="24" spans="1:6" ht="18" customHeight="1" x14ac:dyDescent="0.2">
      <c r="A24" s="37">
        <v>2132020</v>
      </c>
      <c r="B24" s="37"/>
      <c r="C24" s="32"/>
      <c r="D24" s="50">
        <f t="shared" si="0"/>
        <v>5000</v>
      </c>
      <c r="E24" s="33"/>
      <c r="F24" s="33"/>
    </row>
    <row r="25" spans="1:6" ht="18" customHeight="1" x14ac:dyDescent="0.2">
      <c r="A25" s="37">
        <v>2132021</v>
      </c>
      <c r="B25" s="37"/>
      <c r="C25" s="32"/>
      <c r="D25" s="50">
        <f t="shared" si="0"/>
        <v>5000</v>
      </c>
      <c r="E25" s="33"/>
      <c r="F25" s="33"/>
    </row>
    <row r="26" spans="1:6" ht="18" customHeight="1" x14ac:dyDescent="0.2">
      <c r="A26" s="37">
        <v>2132022</v>
      </c>
      <c r="B26" s="37"/>
      <c r="C26" s="32"/>
      <c r="D26" s="50">
        <f t="shared" si="0"/>
        <v>5000</v>
      </c>
      <c r="E26" s="33"/>
      <c r="F26" s="33"/>
    </row>
    <row r="27" spans="1:6" ht="18" customHeight="1" x14ac:dyDescent="0.2">
      <c r="A27" s="37">
        <v>2132023</v>
      </c>
      <c r="B27" s="37"/>
      <c r="C27" s="32"/>
      <c r="D27" s="50">
        <f t="shared" si="0"/>
        <v>5000</v>
      </c>
      <c r="E27" s="33"/>
      <c r="F27" s="33"/>
    </row>
    <row r="28" spans="1:6" ht="18" customHeight="1" x14ac:dyDescent="0.2">
      <c r="A28" s="37">
        <v>2132024</v>
      </c>
      <c r="B28" s="37"/>
      <c r="C28" s="32"/>
      <c r="D28" s="50">
        <f t="shared" si="0"/>
        <v>5000</v>
      </c>
      <c r="E28" s="33"/>
      <c r="F28" s="33"/>
    </row>
    <row r="29" spans="1:6" ht="18" customHeight="1" x14ac:dyDescent="0.2">
      <c r="A29" s="37">
        <v>2132025</v>
      </c>
      <c r="B29" s="37"/>
      <c r="C29" s="32"/>
      <c r="D29" s="50">
        <f t="shared" si="0"/>
        <v>5000</v>
      </c>
      <c r="E29" s="33"/>
      <c r="F29" s="33"/>
    </row>
    <row r="30" spans="1:6" ht="18" customHeight="1" x14ac:dyDescent="0.2">
      <c r="A30" s="37">
        <v>2132026</v>
      </c>
      <c r="B30" s="37"/>
      <c r="C30" s="32"/>
      <c r="D30" s="50">
        <f t="shared" si="0"/>
        <v>5000</v>
      </c>
      <c r="E30" s="33"/>
      <c r="F30" s="33"/>
    </row>
    <row r="31" spans="1:6" ht="18" customHeight="1" x14ac:dyDescent="0.2">
      <c r="A31" s="37">
        <v>2132027</v>
      </c>
      <c r="B31" s="37"/>
      <c r="C31" s="32"/>
      <c r="D31" s="50">
        <f t="shared" si="0"/>
        <v>5000</v>
      </c>
      <c r="E31" s="33"/>
      <c r="F31" s="33"/>
    </row>
    <row r="32" spans="1:6" ht="18" customHeight="1" x14ac:dyDescent="0.2">
      <c r="A32" s="37">
        <v>2132028</v>
      </c>
      <c r="B32" s="37"/>
      <c r="C32" s="32"/>
      <c r="D32" s="50">
        <f t="shared" si="0"/>
        <v>5000</v>
      </c>
      <c r="E32" s="33"/>
      <c r="F32" s="33"/>
    </row>
    <row r="33" spans="1:6" ht="18" customHeight="1" x14ac:dyDescent="0.2">
      <c r="A33" s="37">
        <v>2132029</v>
      </c>
      <c r="B33" s="37"/>
      <c r="C33" s="32"/>
      <c r="D33" s="50">
        <f t="shared" si="0"/>
        <v>5000</v>
      </c>
      <c r="E33" s="33"/>
      <c r="F33" s="33"/>
    </row>
    <row r="34" spans="1:6" ht="18" customHeight="1" x14ac:dyDescent="0.2">
      <c r="A34" s="37"/>
      <c r="B34" s="37"/>
      <c r="C34" s="32"/>
      <c r="D34" s="50"/>
      <c r="E34" s="33"/>
      <c r="F34" s="33"/>
    </row>
    <row r="35" spans="1:6" ht="18" customHeight="1" x14ac:dyDescent="0.2">
      <c r="C35" s="25"/>
      <c r="E35" s="30"/>
      <c r="F35" s="30"/>
    </row>
    <row r="36" spans="1:6" ht="18" customHeight="1" x14ac:dyDescent="0.2">
      <c r="C36" s="25"/>
      <c r="E36" s="30"/>
      <c r="F36" s="30"/>
    </row>
    <row r="37" spans="1:6" ht="18" customHeight="1" x14ac:dyDescent="0.2">
      <c r="C37" s="25"/>
      <c r="E37" s="30"/>
      <c r="F37" s="30"/>
    </row>
    <row r="38" spans="1:6" ht="18" customHeight="1" x14ac:dyDescent="0.2">
      <c r="C38" s="25"/>
      <c r="E38" s="30"/>
      <c r="F38" s="30"/>
    </row>
    <row r="39" spans="1:6" ht="18" customHeight="1" x14ac:dyDescent="0.2">
      <c r="C39" s="25"/>
      <c r="E39" s="30"/>
      <c r="F39" s="30"/>
    </row>
    <row r="40" spans="1:6" ht="18" customHeight="1" x14ac:dyDescent="0.2">
      <c r="C40" s="25"/>
      <c r="E40" s="30"/>
      <c r="F40" s="30"/>
    </row>
    <row r="41" spans="1:6" ht="18" customHeight="1" x14ac:dyDescent="0.2">
      <c r="C41" s="25"/>
      <c r="E41" s="30"/>
      <c r="F41" s="30"/>
    </row>
    <row r="42" spans="1:6" ht="18" customHeight="1" x14ac:dyDescent="0.2">
      <c r="C42" s="25"/>
      <c r="E42" s="30"/>
      <c r="F42" s="30"/>
    </row>
    <row r="43" spans="1:6" ht="18" customHeight="1" x14ac:dyDescent="0.2">
      <c r="C43" s="25"/>
      <c r="E43" s="30"/>
      <c r="F43" s="30"/>
    </row>
    <row r="44" spans="1:6" ht="18" customHeight="1" x14ac:dyDescent="0.2">
      <c r="C44" s="25"/>
      <c r="E44" s="30"/>
      <c r="F44" s="30"/>
    </row>
    <row r="45" spans="1:6" ht="18" customHeight="1" x14ac:dyDescent="0.2">
      <c r="C45" s="25"/>
      <c r="E45" s="30"/>
      <c r="F45" s="30"/>
    </row>
    <row r="46" spans="1:6" ht="18" customHeight="1" x14ac:dyDescent="0.2">
      <c r="C46" s="25"/>
      <c r="E46" s="30"/>
      <c r="F46" s="30"/>
    </row>
    <row r="47" spans="1:6" ht="18" customHeight="1" x14ac:dyDescent="0.2">
      <c r="C47" s="25"/>
      <c r="E47" s="30"/>
      <c r="F47" s="30"/>
    </row>
    <row r="48" spans="1:6" ht="18" customHeight="1" x14ac:dyDescent="0.2">
      <c r="C48" s="25"/>
      <c r="E48" s="30"/>
      <c r="F48" s="30"/>
    </row>
    <row r="49" spans="3:6" ht="18" customHeight="1" x14ac:dyDescent="0.2">
      <c r="C49" s="25"/>
      <c r="E49" s="30"/>
      <c r="F49" s="30"/>
    </row>
    <row r="50" spans="3:6" ht="18" customHeight="1" x14ac:dyDescent="0.2">
      <c r="C50" s="25"/>
      <c r="E50" s="30"/>
      <c r="F50" s="30"/>
    </row>
  </sheetData>
  <mergeCells count="1">
    <mergeCell ref="A1:B1"/>
  </mergeCells>
  <printOptions gridLines="1"/>
  <pageMargins left="0.45" right="0.52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view="pageBreakPreview" zoomScale="60" zoomScaleNormal="100" workbookViewId="0">
      <selection sqref="A1:B1"/>
    </sheetView>
  </sheetViews>
  <sheetFormatPr defaultRowHeight="18.75" customHeight="1" x14ac:dyDescent="0.2"/>
  <cols>
    <col min="1" max="1" width="10.28515625" style="24" bestFit="1" customWidth="1"/>
    <col min="2" max="2" width="29" style="24" customWidth="1"/>
    <col min="3" max="3" width="11" style="29" customWidth="1"/>
    <col min="4" max="4" width="12.85546875" style="29" bestFit="1" customWidth="1"/>
    <col min="5" max="5" width="10.5703125" style="21" bestFit="1" customWidth="1"/>
    <col min="6" max="6" width="15.28515625" style="21" customWidth="1"/>
    <col min="7" max="16384" width="9.140625" style="24"/>
  </cols>
  <sheetData>
    <row r="1" spans="1:6" ht="18.75" customHeight="1" x14ac:dyDescent="0.25">
      <c r="A1" s="208" t="s">
        <v>298</v>
      </c>
      <c r="B1" s="219"/>
      <c r="C1" s="50"/>
      <c r="D1" s="50"/>
      <c r="E1" s="34"/>
      <c r="F1" s="34"/>
    </row>
    <row r="2" spans="1:6" s="80" customFormat="1" ht="18.75" customHeight="1" x14ac:dyDescent="0.25">
      <c r="A2" s="42" t="s">
        <v>3</v>
      </c>
      <c r="B2" s="42" t="s">
        <v>4</v>
      </c>
      <c r="C2" s="44" t="s">
        <v>20</v>
      </c>
      <c r="D2" s="44" t="s">
        <v>8</v>
      </c>
      <c r="E2" s="45" t="s">
        <v>296</v>
      </c>
      <c r="F2" s="45" t="s">
        <v>9</v>
      </c>
    </row>
    <row r="3" spans="1:6" s="80" customFormat="1" ht="18.75" customHeight="1" x14ac:dyDescent="0.25">
      <c r="A3" s="42" t="s">
        <v>125</v>
      </c>
      <c r="B3" s="42"/>
      <c r="C3" s="44" t="s">
        <v>11</v>
      </c>
      <c r="D3" s="44"/>
      <c r="E3" s="45"/>
      <c r="F3" s="45" t="s">
        <v>297</v>
      </c>
    </row>
    <row r="4" spans="1:6" ht="18.75" customHeight="1" x14ac:dyDescent="0.2">
      <c r="A4" s="37">
        <v>2133001</v>
      </c>
      <c r="B4" s="37"/>
      <c r="C4" s="81"/>
      <c r="D4" s="50">
        <v>2000</v>
      </c>
      <c r="E4" s="34"/>
      <c r="F4" s="36"/>
    </row>
    <row r="5" spans="1:6" ht="18.75" customHeight="1" x14ac:dyDescent="0.2">
      <c r="A5" s="37">
        <v>2133002</v>
      </c>
      <c r="B5" s="37"/>
      <c r="C5" s="81"/>
      <c r="D5" s="50">
        <f t="shared" ref="D5:D34" si="0">+D4-C5</f>
        <v>2000</v>
      </c>
      <c r="E5" s="34"/>
      <c r="F5" s="36"/>
    </row>
    <row r="6" spans="1:6" ht="18.75" customHeight="1" x14ac:dyDescent="0.2">
      <c r="A6" s="37">
        <v>2133003</v>
      </c>
      <c r="B6" s="37"/>
      <c r="C6" s="81"/>
      <c r="D6" s="50">
        <f t="shared" si="0"/>
        <v>2000</v>
      </c>
      <c r="E6" s="34"/>
      <c r="F6" s="36"/>
    </row>
    <row r="7" spans="1:6" ht="18.75" customHeight="1" x14ac:dyDescent="0.2">
      <c r="A7" s="37">
        <v>2133004</v>
      </c>
      <c r="B7" s="37"/>
      <c r="C7" s="81"/>
      <c r="D7" s="50">
        <f t="shared" si="0"/>
        <v>2000</v>
      </c>
      <c r="E7" s="34"/>
      <c r="F7" s="36"/>
    </row>
    <row r="8" spans="1:6" ht="18.75" customHeight="1" x14ac:dyDescent="0.2">
      <c r="A8" s="37">
        <v>2133005</v>
      </c>
      <c r="B8" s="37"/>
      <c r="C8" s="81"/>
      <c r="D8" s="50">
        <f t="shared" si="0"/>
        <v>2000</v>
      </c>
      <c r="E8" s="34"/>
      <c r="F8" s="36"/>
    </row>
    <row r="9" spans="1:6" ht="18.75" customHeight="1" x14ac:dyDescent="0.2">
      <c r="A9" s="37">
        <v>2133006</v>
      </c>
      <c r="B9" s="37"/>
      <c r="C9" s="81"/>
      <c r="D9" s="50">
        <f t="shared" si="0"/>
        <v>2000</v>
      </c>
      <c r="E9" s="34"/>
      <c r="F9" s="36"/>
    </row>
    <row r="10" spans="1:6" ht="18.75" customHeight="1" x14ac:dyDescent="0.2">
      <c r="A10" s="37">
        <v>2133007</v>
      </c>
      <c r="B10" s="37"/>
      <c r="C10" s="81"/>
      <c r="D10" s="50">
        <f t="shared" si="0"/>
        <v>2000</v>
      </c>
      <c r="E10" s="34"/>
      <c r="F10" s="36"/>
    </row>
    <row r="11" spans="1:6" ht="18.75" customHeight="1" x14ac:dyDescent="0.2">
      <c r="A11" s="37">
        <v>2133008</v>
      </c>
      <c r="B11" s="37"/>
      <c r="C11" s="81"/>
      <c r="D11" s="50">
        <f t="shared" si="0"/>
        <v>2000</v>
      </c>
      <c r="E11" s="34"/>
      <c r="F11" s="36"/>
    </row>
    <row r="12" spans="1:6" ht="18.75" customHeight="1" x14ac:dyDescent="0.2">
      <c r="A12" s="37">
        <v>2133009</v>
      </c>
      <c r="B12" s="37"/>
      <c r="C12" s="81"/>
      <c r="D12" s="50">
        <f t="shared" si="0"/>
        <v>2000</v>
      </c>
      <c r="E12" s="34"/>
      <c r="F12" s="36"/>
    </row>
    <row r="13" spans="1:6" ht="18.75" customHeight="1" x14ac:dyDescent="0.2">
      <c r="A13" s="37">
        <v>2133010</v>
      </c>
      <c r="B13" s="37"/>
      <c r="C13" s="81"/>
      <c r="D13" s="50">
        <f t="shared" si="0"/>
        <v>2000</v>
      </c>
      <c r="E13" s="34"/>
      <c r="F13" s="36"/>
    </row>
    <row r="14" spans="1:6" ht="18.75" customHeight="1" x14ac:dyDescent="0.2">
      <c r="A14" s="37">
        <v>2133011</v>
      </c>
      <c r="B14" s="37"/>
      <c r="C14" s="81"/>
      <c r="D14" s="50">
        <f t="shared" si="0"/>
        <v>2000</v>
      </c>
      <c r="E14" s="34"/>
      <c r="F14" s="36"/>
    </row>
    <row r="15" spans="1:6" ht="18.75" customHeight="1" x14ac:dyDescent="0.2">
      <c r="A15" s="37">
        <v>2133012</v>
      </c>
      <c r="B15" s="37"/>
      <c r="C15" s="81"/>
      <c r="D15" s="50">
        <f t="shared" si="0"/>
        <v>2000</v>
      </c>
      <c r="E15" s="34"/>
      <c r="F15" s="36"/>
    </row>
    <row r="16" spans="1:6" ht="18.75" customHeight="1" x14ac:dyDescent="0.2">
      <c r="A16" s="37">
        <v>2133013</v>
      </c>
      <c r="B16" s="37"/>
      <c r="C16" s="81"/>
      <c r="D16" s="50">
        <f t="shared" si="0"/>
        <v>2000</v>
      </c>
      <c r="E16" s="34"/>
      <c r="F16" s="36"/>
    </row>
    <row r="17" spans="1:6" ht="18.75" customHeight="1" x14ac:dyDescent="0.2">
      <c r="A17" s="37">
        <v>2133014</v>
      </c>
      <c r="B17" s="37"/>
      <c r="C17" s="81"/>
      <c r="D17" s="50">
        <f t="shared" si="0"/>
        <v>2000</v>
      </c>
      <c r="E17" s="34"/>
      <c r="F17" s="36"/>
    </row>
    <row r="18" spans="1:6" ht="18.75" customHeight="1" x14ac:dyDescent="0.2">
      <c r="A18" s="37">
        <v>2133015</v>
      </c>
      <c r="B18" s="37"/>
      <c r="C18" s="50"/>
      <c r="D18" s="50">
        <f t="shared" si="0"/>
        <v>2000</v>
      </c>
      <c r="E18" s="34"/>
      <c r="F18" s="34"/>
    </row>
    <row r="19" spans="1:6" ht="18.75" customHeight="1" x14ac:dyDescent="0.2">
      <c r="A19" s="37">
        <v>2133016</v>
      </c>
      <c r="B19" s="37"/>
      <c r="C19" s="50"/>
      <c r="D19" s="50">
        <f t="shared" si="0"/>
        <v>2000</v>
      </c>
      <c r="E19" s="34"/>
      <c r="F19" s="36"/>
    </row>
    <row r="20" spans="1:6" ht="18.75" customHeight="1" x14ac:dyDescent="0.2">
      <c r="A20" s="37">
        <v>2133017</v>
      </c>
      <c r="B20" s="37"/>
      <c r="C20" s="50"/>
      <c r="D20" s="50">
        <f t="shared" si="0"/>
        <v>2000</v>
      </c>
      <c r="E20" s="34"/>
      <c r="F20" s="34"/>
    </row>
    <row r="21" spans="1:6" ht="18.75" customHeight="1" x14ac:dyDescent="0.2">
      <c r="A21" s="37">
        <v>2133018</v>
      </c>
      <c r="B21" s="37"/>
      <c r="C21" s="50"/>
      <c r="D21" s="50">
        <f t="shared" si="0"/>
        <v>2000</v>
      </c>
      <c r="E21" s="34"/>
      <c r="F21" s="34"/>
    </row>
    <row r="22" spans="1:6" ht="18.75" customHeight="1" x14ac:dyDescent="0.2">
      <c r="A22" s="37">
        <v>2133019</v>
      </c>
      <c r="B22" s="37"/>
      <c r="C22" s="50"/>
      <c r="D22" s="50">
        <f t="shared" si="0"/>
        <v>2000</v>
      </c>
      <c r="E22" s="34"/>
      <c r="F22" s="34"/>
    </row>
    <row r="23" spans="1:6" ht="18.75" customHeight="1" x14ac:dyDescent="0.2">
      <c r="A23" s="37">
        <v>2133020</v>
      </c>
      <c r="B23" s="37"/>
      <c r="C23" s="50"/>
      <c r="D23" s="50">
        <f t="shared" si="0"/>
        <v>2000</v>
      </c>
      <c r="E23" s="34"/>
      <c r="F23" s="34"/>
    </row>
    <row r="24" spans="1:6" ht="18.75" customHeight="1" x14ac:dyDescent="0.2">
      <c r="A24" s="37">
        <v>2133021</v>
      </c>
      <c r="B24" s="37"/>
      <c r="C24" s="50"/>
      <c r="D24" s="50">
        <f t="shared" si="0"/>
        <v>2000</v>
      </c>
      <c r="E24" s="34"/>
      <c r="F24" s="34"/>
    </row>
    <row r="25" spans="1:6" ht="18.75" customHeight="1" x14ac:dyDescent="0.2">
      <c r="A25" s="37">
        <v>2133022</v>
      </c>
      <c r="B25" s="37"/>
      <c r="C25" s="50"/>
      <c r="D25" s="50">
        <f t="shared" si="0"/>
        <v>2000</v>
      </c>
      <c r="E25" s="34"/>
      <c r="F25" s="34"/>
    </row>
    <row r="26" spans="1:6" ht="18.75" customHeight="1" x14ac:dyDescent="0.2">
      <c r="A26" s="37">
        <v>2133023</v>
      </c>
      <c r="B26" s="37"/>
      <c r="C26" s="50"/>
      <c r="D26" s="50">
        <f t="shared" si="0"/>
        <v>2000</v>
      </c>
      <c r="E26" s="34"/>
      <c r="F26" s="34"/>
    </row>
    <row r="27" spans="1:6" ht="18.75" customHeight="1" x14ac:dyDescent="0.2">
      <c r="A27" s="37">
        <v>2133024</v>
      </c>
      <c r="B27" s="37"/>
      <c r="C27" s="50"/>
      <c r="D27" s="50">
        <f t="shared" si="0"/>
        <v>2000</v>
      </c>
      <c r="E27" s="34"/>
      <c r="F27" s="34"/>
    </row>
    <row r="28" spans="1:6" ht="18.75" customHeight="1" x14ac:dyDescent="0.2">
      <c r="A28" s="37">
        <v>2133025</v>
      </c>
      <c r="B28" s="37"/>
      <c r="C28" s="50"/>
      <c r="D28" s="50">
        <f t="shared" si="0"/>
        <v>2000</v>
      </c>
      <c r="E28" s="34"/>
      <c r="F28" s="34"/>
    </row>
    <row r="29" spans="1:6" ht="18.75" customHeight="1" x14ac:dyDescent="0.2">
      <c r="A29" s="37">
        <v>2133026</v>
      </c>
      <c r="B29" s="37"/>
      <c r="C29" s="50"/>
      <c r="D29" s="50">
        <f t="shared" si="0"/>
        <v>2000</v>
      </c>
      <c r="E29" s="34"/>
      <c r="F29" s="34"/>
    </row>
    <row r="30" spans="1:6" ht="18.75" customHeight="1" x14ac:dyDescent="0.2">
      <c r="A30" s="37">
        <v>2133027</v>
      </c>
      <c r="B30" s="37"/>
      <c r="C30" s="50"/>
      <c r="D30" s="50">
        <f t="shared" si="0"/>
        <v>2000</v>
      </c>
      <c r="E30" s="34"/>
      <c r="F30" s="34"/>
    </row>
    <row r="31" spans="1:6" ht="18.75" customHeight="1" x14ac:dyDescent="0.2">
      <c r="A31" s="37">
        <v>2133028</v>
      </c>
      <c r="B31" s="37"/>
      <c r="C31" s="50"/>
      <c r="D31" s="50">
        <f t="shared" si="0"/>
        <v>2000</v>
      </c>
      <c r="E31" s="34"/>
      <c r="F31" s="34"/>
    </row>
    <row r="32" spans="1:6" ht="18.75" customHeight="1" x14ac:dyDescent="0.2">
      <c r="A32" s="37">
        <v>2133029</v>
      </c>
      <c r="B32" s="37"/>
      <c r="C32" s="50"/>
      <c r="D32" s="50">
        <f t="shared" si="0"/>
        <v>2000</v>
      </c>
      <c r="E32" s="34"/>
      <c r="F32" s="34"/>
    </row>
    <row r="33" spans="1:6" ht="18.75" customHeight="1" x14ac:dyDescent="0.2">
      <c r="A33" s="37">
        <v>2133030</v>
      </c>
      <c r="B33" s="37"/>
      <c r="C33" s="50"/>
      <c r="D33" s="50">
        <f t="shared" si="0"/>
        <v>2000</v>
      </c>
      <c r="E33" s="34"/>
      <c r="F33" s="34"/>
    </row>
    <row r="34" spans="1:6" ht="18.75" customHeight="1" x14ac:dyDescent="0.2">
      <c r="A34" s="37">
        <v>2133031</v>
      </c>
      <c r="B34" s="37"/>
      <c r="C34" s="50"/>
      <c r="D34" s="50">
        <f t="shared" si="0"/>
        <v>2000</v>
      </c>
      <c r="E34" s="34"/>
      <c r="F34" s="34"/>
    </row>
    <row r="35" spans="1:6" ht="18.75" customHeight="1" x14ac:dyDescent="0.2">
      <c r="A35" s="37"/>
      <c r="B35" s="37"/>
      <c r="C35" s="50"/>
      <c r="D35" s="50"/>
      <c r="E35" s="34"/>
      <c r="F35" s="34"/>
    </row>
    <row r="36" spans="1:6" ht="18.75" customHeight="1" x14ac:dyDescent="0.2">
      <c r="A36" s="37"/>
      <c r="B36" s="37"/>
      <c r="C36" s="50"/>
      <c r="D36" s="50"/>
      <c r="E36" s="34"/>
      <c r="F36" s="34"/>
    </row>
    <row r="37" spans="1:6" ht="18.75" customHeight="1" x14ac:dyDescent="0.2">
      <c r="A37" s="37"/>
      <c r="B37" s="37"/>
      <c r="C37" s="50"/>
      <c r="D37" s="50"/>
      <c r="E37" s="34"/>
      <c r="F37" s="34"/>
    </row>
    <row r="38" spans="1:6" ht="18.75" customHeight="1" x14ac:dyDescent="0.2">
      <c r="A38" s="37"/>
      <c r="B38" s="37"/>
      <c r="C38" s="50"/>
      <c r="D38" s="50"/>
      <c r="E38" s="34"/>
      <c r="F38" s="34"/>
    </row>
    <row r="39" spans="1:6" ht="18.75" customHeight="1" x14ac:dyDescent="0.2">
      <c r="A39" s="37"/>
      <c r="B39" s="37"/>
      <c r="C39" s="50"/>
      <c r="D39" s="50"/>
      <c r="E39" s="34"/>
      <c r="F39" s="34"/>
    </row>
    <row r="40" spans="1:6" ht="18.75" customHeight="1" x14ac:dyDescent="0.2">
      <c r="A40" s="37"/>
      <c r="B40" s="37"/>
      <c r="C40" s="50"/>
      <c r="D40" s="50"/>
      <c r="E40" s="34"/>
      <c r="F40" s="34"/>
    </row>
    <row r="41" spans="1:6" ht="18.75" customHeight="1" x14ac:dyDescent="0.2">
      <c r="A41" s="37"/>
      <c r="B41" s="37"/>
      <c r="C41" s="50"/>
      <c r="D41" s="50"/>
      <c r="E41" s="34"/>
      <c r="F41" s="34"/>
    </row>
    <row r="42" spans="1:6" ht="18.75" customHeight="1" x14ac:dyDescent="0.2">
      <c r="A42" s="37"/>
      <c r="B42" s="37"/>
      <c r="C42" s="50"/>
      <c r="D42" s="50"/>
      <c r="E42" s="34"/>
      <c r="F42" s="34"/>
    </row>
    <row r="43" spans="1:6" ht="18.75" customHeight="1" x14ac:dyDescent="0.2">
      <c r="A43" s="37"/>
      <c r="B43" s="37"/>
      <c r="C43" s="50"/>
      <c r="D43" s="50"/>
      <c r="E43" s="34"/>
      <c r="F43" s="34"/>
    </row>
    <row r="44" spans="1:6" ht="18.75" customHeight="1" x14ac:dyDescent="0.2">
      <c r="A44" s="37"/>
      <c r="B44" s="37"/>
      <c r="C44" s="50"/>
      <c r="D44" s="50"/>
      <c r="E44" s="34"/>
      <c r="F44" s="34"/>
    </row>
    <row r="45" spans="1:6" ht="18.75" customHeight="1" x14ac:dyDescent="0.2">
      <c r="A45" s="37"/>
      <c r="B45" s="37"/>
      <c r="C45" s="50"/>
      <c r="D45" s="50"/>
      <c r="E45" s="34"/>
      <c r="F45" s="34"/>
    </row>
    <row r="46" spans="1:6" ht="18.75" customHeight="1" x14ac:dyDescent="0.2">
      <c r="A46" s="37"/>
      <c r="B46" s="37"/>
      <c r="C46" s="50"/>
      <c r="D46" s="50"/>
      <c r="E46" s="34"/>
      <c r="F46" s="34"/>
    </row>
    <row r="47" spans="1:6" ht="18.75" customHeight="1" x14ac:dyDescent="0.2">
      <c r="A47" s="37"/>
      <c r="B47" s="37"/>
      <c r="C47" s="50"/>
      <c r="D47" s="50"/>
      <c r="E47" s="34"/>
      <c r="F47" s="34"/>
    </row>
    <row r="48" spans="1:6" ht="18.75" customHeight="1" x14ac:dyDescent="0.2">
      <c r="A48" s="37"/>
      <c r="B48" s="37"/>
      <c r="C48" s="50"/>
      <c r="D48" s="50"/>
      <c r="E48" s="34"/>
      <c r="F48" s="34"/>
    </row>
    <row r="49" spans="1:6" ht="18.75" customHeight="1" x14ac:dyDescent="0.2">
      <c r="A49" s="37"/>
      <c r="B49" s="37"/>
      <c r="C49" s="50"/>
      <c r="D49" s="50"/>
      <c r="E49" s="34"/>
      <c r="F49" s="34"/>
    </row>
    <row r="50" spans="1:6" ht="18.75" customHeight="1" x14ac:dyDescent="0.2">
      <c r="A50" s="37"/>
      <c r="B50" s="37"/>
      <c r="C50" s="50"/>
      <c r="D50" s="50"/>
      <c r="E50" s="34"/>
      <c r="F50" s="34"/>
    </row>
  </sheetData>
  <mergeCells count="1">
    <mergeCell ref="A1:B1"/>
  </mergeCells>
  <pageMargins left="0.75" right="0.75" top="1" bottom="1" header="0.5" footer="0.5"/>
  <pageSetup orientation="portrait" horizontalDpi="4294967292" verticalDpi="300" r:id="rId1"/>
  <headerFooter alignWithMargins="0">
    <oddHeader xml:space="preserve">&amp;C33 Station Supplies 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="75" zoomScaleNormal="75" workbookViewId="0">
      <selection sqref="A1:B1"/>
    </sheetView>
  </sheetViews>
  <sheetFormatPr defaultRowHeight="18.75" customHeight="1" x14ac:dyDescent="0.2"/>
  <cols>
    <col min="1" max="1" width="11" style="24" customWidth="1"/>
    <col min="2" max="2" width="34.5703125" style="24" customWidth="1"/>
    <col min="3" max="3" width="15.140625" style="29" customWidth="1"/>
    <col min="4" max="4" width="10.28515625" style="24" bestFit="1" customWidth="1"/>
    <col min="5" max="5" width="14.5703125" style="29" bestFit="1" customWidth="1"/>
    <col min="6" max="6" width="9.140625" style="24"/>
    <col min="7" max="7" width="9.7109375" style="24" customWidth="1"/>
    <col min="8" max="16384" width="9.140625" style="24"/>
  </cols>
  <sheetData>
    <row r="1" spans="1:7" ht="18.75" customHeight="1" x14ac:dyDescent="0.25">
      <c r="A1" s="196" t="s">
        <v>295</v>
      </c>
      <c r="B1" s="197"/>
      <c r="C1" s="50"/>
      <c r="D1" s="32"/>
      <c r="E1" s="50"/>
      <c r="F1" s="33"/>
      <c r="G1" s="33"/>
    </row>
    <row r="2" spans="1:7" ht="18.75" customHeight="1" x14ac:dyDescent="0.2">
      <c r="A2" s="34" t="s">
        <v>3</v>
      </c>
      <c r="B2" s="34" t="s">
        <v>4</v>
      </c>
      <c r="C2" s="47" t="s">
        <v>18</v>
      </c>
      <c r="D2" s="35" t="s">
        <v>20</v>
      </c>
      <c r="E2" s="47" t="s">
        <v>8</v>
      </c>
      <c r="F2" s="36" t="s">
        <v>173</v>
      </c>
      <c r="G2" s="36" t="s">
        <v>9</v>
      </c>
    </row>
    <row r="3" spans="1:7" ht="18.75" customHeight="1" x14ac:dyDescent="0.2">
      <c r="A3" s="34" t="s">
        <v>10</v>
      </c>
      <c r="B3" s="34"/>
      <c r="C3" s="47" t="s">
        <v>11</v>
      </c>
      <c r="D3" s="35" t="s">
        <v>11</v>
      </c>
      <c r="E3" s="47"/>
      <c r="F3" s="36" t="s">
        <v>125</v>
      </c>
      <c r="G3" s="36"/>
    </row>
    <row r="4" spans="1:7" ht="18.75" customHeight="1" x14ac:dyDescent="0.2">
      <c r="A4" s="37" t="s">
        <v>13</v>
      </c>
      <c r="B4" s="37"/>
      <c r="C4" s="50"/>
      <c r="D4" s="32"/>
      <c r="E4" s="50">
        <v>16000</v>
      </c>
      <c r="F4" s="33"/>
      <c r="G4" s="33"/>
    </row>
    <row r="5" spans="1:7" ht="18.75" customHeight="1" x14ac:dyDescent="0.2">
      <c r="A5" s="37"/>
      <c r="B5" s="37"/>
      <c r="C5" s="50"/>
      <c r="D5" s="32"/>
      <c r="E5" s="50">
        <f>+E4-D5</f>
        <v>16000</v>
      </c>
      <c r="F5" s="33"/>
      <c r="G5" s="33"/>
    </row>
    <row r="6" spans="1:7" ht="18.75" customHeight="1" x14ac:dyDescent="0.2">
      <c r="A6" s="37">
        <v>2133001</v>
      </c>
      <c r="B6" s="37" t="s">
        <v>50</v>
      </c>
      <c r="C6" s="50">
        <v>5000</v>
      </c>
      <c r="D6" s="32"/>
      <c r="E6" s="50">
        <f>+E5-C6</f>
        <v>11000</v>
      </c>
      <c r="F6" s="33"/>
      <c r="G6" s="33"/>
    </row>
    <row r="7" spans="1:7" ht="18.75" customHeight="1" x14ac:dyDescent="0.2">
      <c r="A7" s="37">
        <v>2133002</v>
      </c>
      <c r="B7" s="37" t="s">
        <v>51</v>
      </c>
      <c r="C7" s="50">
        <v>500</v>
      </c>
      <c r="D7" s="32"/>
      <c r="E7" s="50">
        <f t="shared" ref="E7:E34" si="0">+E6-C7</f>
        <v>10500</v>
      </c>
      <c r="F7" s="33"/>
      <c r="G7" s="33"/>
    </row>
    <row r="8" spans="1:7" ht="18.75" customHeight="1" x14ac:dyDescent="0.2">
      <c r="A8" s="37">
        <v>2133003</v>
      </c>
      <c r="B8" s="37" t="s">
        <v>52</v>
      </c>
      <c r="C8" s="50">
        <v>1000</v>
      </c>
      <c r="D8" s="32"/>
      <c r="E8" s="50">
        <f t="shared" si="0"/>
        <v>9500</v>
      </c>
      <c r="F8" s="33"/>
      <c r="G8" s="33"/>
    </row>
    <row r="9" spans="1:7" ht="18.75" customHeight="1" x14ac:dyDescent="0.2">
      <c r="A9" s="37">
        <v>2133004</v>
      </c>
      <c r="B9" s="37" t="s">
        <v>53</v>
      </c>
      <c r="C9" s="50">
        <v>400</v>
      </c>
      <c r="D9" s="32"/>
      <c r="E9" s="50">
        <f t="shared" si="0"/>
        <v>9100</v>
      </c>
      <c r="F9" s="33"/>
      <c r="G9" s="33"/>
    </row>
    <row r="10" spans="1:7" ht="18.75" customHeight="1" x14ac:dyDescent="0.2">
      <c r="A10" s="37">
        <v>2133005</v>
      </c>
      <c r="B10" s="37" t="s">
        <v>54</v>
      </c>
      <c r="C10" s="50"/>
      <c r="D10" s="32"/>
      <c r="E10" s="50">
        <f t="shared" si="0"/>
        <v>9100</v>
      </c>
      <c r="F10" s="33"/>
      <c r="G10" s="33"/>
    </row>
    <row r="11" spans="1:7" ht="18.75" customHeight="1" x14ac:dyDescent="0.2">
      <c r="A11" s="37">
        <v>2133006</v>
      </c>
      <c r="B11" s="37" t="s">
        <v>55</v>
      </c>
      <c r="C11" s="50"/>
      <c r="D11" s="32"/>
      <c r="E11" s="50">
        <f t="shared" si="0"/>
        <v>9100</v>
      </c>
      <c r="F11" s="33"/>
      <c r="G11" s="33"/>
    </row>
    <row r="12" spans="1:7" ht="18.75" customHeight="1" x14ac:dyDescent="0.2">
      <c r="A12" s="37">
        <v>2133007</v>
      </c>
      <c r="B12" s="37" t="s">
        <v>56</v>
      </c>
      <c r="C12" s="50"/>
      <c r="D12" s="32"/>
      <c r="E12" s="50">
        <f t="shared" si="0"/>
        <v>9100</v>
      </c>
      <c r="F12" s="33"/>
      <c r="G12" s="33"/>
    </row>
    <row r="13" spans="1:7" ht="18.75" customHeight="1" x14ac:dyDescent="0.2">
      <c r="A13" s="37">
        <v>2133008</v>
      </c>
      <c r="B13" s="31" t="s">
        <v>57</v>
      </c>
      <c r="C13" s="40">
        <v>850</v>
      </c>
      <c r="D13" s="32"/>
      <c r="E13" s="50">
        <f t="shared" si="0"/>
        <v>8250</v>
      </c>
      <c r="F13" s="33"/>
      <c r="G13" s="33"/>
    </row>
    <row r="14" spans="1:7" ht="18.75" customHeight="1" x14ac:dyDescent="0.2">
      <c r="A14" s="37">
        <v>2133009</v>
      </c>
      <c r="B14" s="31" t="s">
        <v>58</v>
      </c>
      <c r="C14" s="40">
        <v>850</v>
      </c>
      <c r="D14" s="32"/>
      <c r="E14" s="50">
        <f t="shared" si="0"/>
        <v>7400</v>
      </c>
      <c r="F14" s="33"/>
      <c r="G14" s="33"/>
    </row>
    <row r="15" spans="1:7" ht="18.75" customHeight="1" x14ac:dyDescent="0.2">
      <c r="A15" s="37">
        <v>2133010</v>
      </c>
      <c r="B15" s="37" t="s">
        <v>59</v>
      </c>
      <c r="C15" s="50">
        <v>250</v>
      </c>
      <c r="D15" s="32"/>
      <c r="E15" s="50">
        <f t="shared" si="0"/>
        <v>7150</v>
      </c>
      <c r="F15" s="33"/>
      <c r="G15" s="33"/>
    </row>
    <row r="16" spans="1:7" ht="18.75" customHeight="1" x14ac:dyDescent="0.2">
      <c r="A16" s="37">
        <v>2133011</v>
      </c>
      <c r="B16" s="37" t="s">
        <v>60</v>
      </c>
      <c r="C16" s="50">
        <v>600</v>
      </c>
      <c r="D16" s="32"/>
      <c r="E16" s="50">
        <f t="shared" si="0"/>
        <v>6550</v>
      </c>
      <c r="F16" s="33"/>
      <c r="G16" s="33"/>
    </row>
    <row r="17" spans="1:7" ht="18.75" customHeight="1" x14ac:dyDescent="0.2">
      <c r="A17" s="37">
        <v>2133012</v>
      </c>
      <c r="B17" s="37" t="s">
        <v>61</v>
      </c>
      <c r="C17" s="50">
        <v>400</v>
      </c>
      <c r="D17" s="32"/>
      <c r="E17" s="50">
        <f t="shared" si="0"/>
        <v>6150</v>
      </c>
      <c r="F17" s="33"/>
      <c r="G17" s="33"/>
    </row>
    <row r="18" spans="1:7" ht="18.75" customHeight="1" x14ac:dyDescent="0.2">
      <c r="A18" s="37">
        <v>2133013</v>
      </c>
      <c r="B18" s="37" t="s">
        <v>62</v>
      </c>
      <c r="C18" s="50">
        <v>200</v>
      </c>
      <c r="D18" s="32"/>
      <c r="E18" s="50">
        <f t="shared" si="0"/>
        <v>5950</v>
      </c>
      <c r="F18" s="33"/>
      <c r="G18" s="33"/>
    </row>
    <row r="19" spans="1:7" ht="18.75" customHeight="1" x14ac:dyDescent="0.2">
      <c r="A19" s="37">
        <v>2133014</v>
      </c>
      <c r="B19" s="37" t="s">
        <v>63</v>
      </c>
      <c r="C19" s="50">
        <v>650</v>
      </c>
      <c r="D19" s="32"/>
      <c r="E19" s="50">
        <f t="shared" si="0"/>
        <v>5300</v>
      </c>
      <c r="F19" s="33"/>
      <c r="G19" s="33"/>
    </row>
    <row r="20" spans="1:7" ht="18.75" customHeight="1" x14ac:dyDescent="0.2">
      <c r="A20" s="37">
        <v>2133015</v>
      </c>
      <c r="B20" s="37" t="s">
        <v>64</v>
      </c>
      <c r="C20" s="50">
        <v>120</v>
      </c>
      <c r="D20" s="32"/>
      <c r="E20" s="50">
        <f t="shared" si="0"/>
        <v>5180</v>
      </c>
      <c r="F20" s="33"/>
      <c r="G20" s="33"/>
    </row>
    <row r="21" spans="1:7" ht="18.75" customHeight="1" x14ac:dyDescent="0.2">
      <c r="A21" s="37">
        <v>2133016</v>
      </c>
      <c r="B21" s="37" t="s">
        <v>65</v>
      </c>
      <c r="C21" s="50">
        <v>360</v>
      </c>
      <c r="D21" s="32"/>
      <c r="E21" s="50">
        <f t="shared" si="0"/>
        <v>4820</v>
      </c>
      <c r="F21" s="33"/>
      <c r="G21" s="33"/>
    </row>
    <row r="22" spans="1:7" ht="18.75" customHeight="1" x14ac:dyDescent="0.2">
      <c r="A22" s="37">
        <v>2133017</v>
      </c>
      <c r="B22" s="37" t="s">
        <v>412</v>
      </c>
      <c r="C22" s="50">
        <v>200</v>
      </c>
      <c r="D22" s="32"/>
      <c r="E22" s="50">
        <f t="shared" si="0"/>
        <v>4620</v>
      </c>
      <c r="F22" s="33"/>
      <c r="G22" s="33"/>
    </row>
    <row r="23" spans="1:7" ht="18.75" customHeight="1" x14ac:dyDescent="0.2">
      <c r="A23" s="37">
        <v>2133018</v>
      </c>
      <c r="B23" s="37"/>
      <c r="C23" s="50"/>
      <c r="D23" s="32"/>
      <c r="E23" s="50">
        <f t="shared" si="0"/>
        <v>4620</v>
      </c>
      <c r="F23" s="33"/>
      <c r="G23" s="33"/>
    </row>
    <row r="24" spans="1:7" ht="18.75" customHeight="1" x14ac:dyDescent="0.2">
      <c r="A24" s="37">
        <v>2133019</v>
      </c>
      <c r="B24" s="37"/>
      <c r="C24" s="50"/>
      <c r="D24" s="32"/>
      <c r="E24" s="50">
        <f t="shared" si="0"/>
        <v>4620</v>
      </c>
      <c r="F24" s="33"/>
      <c r="G24" s="33"/>
    </row>
    <row r="25" spans="1:7" ht="18.75" customHeight="1" x14ac:dyDescent="0.2">
      <c r="A25" s="37">
        <v>2133020</v>
      </c>
      <c r="B25" s="37"/>
      <c r="C25" s="50"/>
      <c r="D25" s="32"/>
      <c r="E25" s="50">
        <f t="shared" si="0"/>
        <v>4620</v>
      </c>
      <c r="F25" s="33"/>
      <c r="G25" s="33"/>
    </row>
    <row r="26" spans="1:7" ht="18.75" customHeight="1" x14ac:dyDescent="0.2">
      <c r="A26" s="37">
        <v>2133021</v>
      </c>
      <c r="B26" s="37"/>
      <c r="C26" s="50"/>
      <c r="D26" s="32"/>
      <c r="E26" s="50">
        <f t="shared" si="0"/>
        <v>4620</v>
      </c>
      <c r="F26" s="33"/>
      <c r="G26" s="33"/>
    </row>
    <row r="27" spans="1:7" ht="18.75" customHeight="1" x14ac:dyDescent="0.2">
      <c r="A27" s="37">
        <v>2133022</v>
      </c>
      <c r="B27" s="37"/>
      <c r="C27" s="50"/>
      <c r="D27" s="32"/>
      <c r="E27" s="50">
        <f t="shared" si="0"/>
        <v>4620</v>
      </c>
      <c r="F27" s="33"/>
      <c r="G27" s="33"/>
    </row>
    <row r="28" spans="1:7" ht="18.75" customHeight="1" x14ac:dyDescent="0.2">
      <c r="A28" s="37">
        <v>2133023</v>
      </c>
      <c r="B28" s="37"/>
      <c r="C28" s="50"/>
      <c r="D28" s="32"/>
      <c r="E28" s="50">
        <f t="shared" si="0"/>
        <v>4620</v>
      </c>
      <c r="F28" s="33"/>
      <c r="G28" s="33"/>
    </row>
    <row r="29" spans="1:7" ht="18.75" customHeight="1" x14ac:dyDescent="0.2">
      <c r="A29" s="37">
        <v>2133024</v>
      </c>
      <c r="B29" s="37"/>
      <c r="C29" s="50"/>
      <c r="D29" s="32"/>
      <c r="E29" s="50">
        <f t="shared" si="0"/>
        <v>4620</v>
      </c>
      <c r="F29" s="33"/>
      <c r="G29" s="33"/>
    </row>
    <row r="30" spans="1:7" ht="18.75" customHeight="1" x14ac:dyDescent="0.2">
      <c r="A30" s="37">
        <v>2133025</v>
      </c>
      <c r="B30" s="37"/>
      <c r="C30" s="50"/>
      <c r="D30" s="32"/>
      <c r="E30" s="50">
        <f t="shared" si="0"/>
        <v>4620</v>
      </c>
      <c r="F30" s="33"/>
      <c r="G30" s="33"/>
    </row>
    <row r="31" spans="1:7" ht="18.75" customHeight="1" x14ac:dyDescent="0.2">
      <c r="A31" s="37">
        <v>2133026</v>
      </c>
      <c r="B31" s="37"/>
      <c r="C31" s="50"/>
      <c r="D31" s="32"/>
      <c r="E31" s="50">
        <f t="shared" si="0"/>
        <v>4620</v>
      </c>
      <c r="F31" s="33"/>
      <c r="G31" s="33"/>
    </row>
    <row r="32" spans="1:7" ht="18.75" customHeight="1" x14ac:dyDescent="0.2">
      <c r="A32" s="37">
        <v>2133027</v>
      </c>
      <c r="B32" s="37"/>
      <c r="C32" s="50"/>
      <c r="D32" s="32"/>
      <c r="E32" s="50">
        <f t="shared" si="0"/>
        <v>4620</v>
      </c>
      <c r="F32" s="33"/>
      <c r="G32" s="33"/>
    </row>
    <row r="33" spans="1:7" ht="18.75" customHeight="1" x14ac:dyDescent="0.2">
      <c r="A33" s="37">
        <v>2133028</v>
      </c>
      <c r="B33" s="37"/>
      <c r="C33" s="50"/>
      <c r="D33" s="32"/>
      <c r="E33" s="50">
        <f t="shared" si="0"/>
        <v>4620</v>
      </c>
      <c r="F33" s="33"/>
      <c r="G33" s="33"/>
    </row>
    <row r="34" spans="1:7" ht="18.75" customHeight="1" x14ac:dyDescent="0.2">
      <c r="A34" s="37">
        <v>2133029</v>
      </c>
      <c r="B34" s="37"/>
      <c r="C34" s="50"/>
      <c r="D34" s="32"/>
      <c r="E34" s="50">
        <f t="shared" si="0"/>
        <v>4620</v>
      </c>
      <c r="F34" s="33"/>
      <c r="G34" s="33"/>
    </row>
    <row r="35" spans="1:7" ht="18.75" customHeight="1" x14ac:dyDescent="0.2">
      <c r="A35" s="37"/>
      <c r="B35" s="37"/>
      <c r="C35" s="50">
        <f>SUM(C6:C34)</f>
        <v>11380</v>
      </c>
      <c r="D35" s="32"/>
      <c r="E35" s="50"/>
      <c r="F35" s="33"/>
      <c r="G35" s="33"/>
    </row>
    <row r="36" spans="1:7" ht="18.75" customHeight="1" x14ac:dyDescent="0.2">
      <c r="D36" s="25"/>
      <c r="F36" s="30"/>
      <c r="G36" s="30"/>
    </row>
    <row r="37" spans="1:7" ht="18.75" customHeight="1" x14ac:dyDescent="0.2">
      <c r="D37" s="25"/>
      <c r="F37" s="30"/>
      <c r="G37" s="30"/>
    </row>
    <row r="38" spans="1:7" ht="18.75" customHeight="1" x14ac:dyDescent="0.2">
      <c r="D38" s="25"/>
      <c r="F38" s="30"/>
      <c r="G38" s="30"/>
    </row>
    <row r="39" spans="1:7" ht="18.75" customHeight="1" x14ac:dyDescent="0.2">
      <c r="D39" s="25"/>
      <c r="F39" s="30"/>
      <c r="G39" s="30"/>
    </row>
    <row r="40" spans="1:7" ht="18.75" customHeight="1" x14ac:dyDescent="0.2">
      <c r="D40" s="25"/>
      <c r="F40" s="30"/>
      <c r="G40" s="30"/>
    </row>
    <row r="41" spans="1:7" ht="18.75" customHeight="1" x14ac:dyDescent="0.2">
      <c r="D41" s="25"/>
      <c r="F41" s="30"/>
      <c r="G41" s="30"/>
    </row>
    <row r="42" spans="1:7" ht="18.75" customHeight="1" x14ac:dyDescent="0.2">
      <c r="D42" s="25"/>
      <c r="F42" s="30"/>
      <c r="G42" s="30"/>
    </row>
    <row r="43" spans="1:7" ht="18.75" customHeight="1" x14ac:dyDescent="0.2">
      <c r="D43" s="25"/>
      <c r="F43" s="30"/>
      <c r="G43" s="30"/>
    </row>
    <row r="44" spans="1:7" ht="18.75" customHeight="1" x14ac:dyDescent="0.2">
      <c r="D44" s="25"/>
      <c r="F44" s="30"/>
      <c r="G44" s="30"/>
    </row>
    <row r="45" spans="1:7" ht="18.75" customHeight="1" x14ac:dyDescent="0.2">
      <c r="D45" s="25"/>
      <c r="F45" s="30"/>
      <c r="G45" s="30"/>
    </row>
    <row r="46" spans="1:7" ht="18.75" customHeight="1" x14ac:dyDescent="0.2">
      <c r="D46" s="25"/>
      <c r="F46" s="30"/>
      <c r="G46" s="30"/>
    </row>
    <row r="47" spans="1:7" ht="18.75" customHeight="1" x14ac:dyDescent="0.2">
      <c r="D47" s="25"/>
      <c r="F47" s="30"/>
      <c r="G47" s="30"/>
    </row>
    <row r="48" spans="1:7" ht="18.75" customHeight="1" x14ac:dyDescent="0.2">
      <c r="D48" s="25"/>
      <c r="F48" s="30"/>
      <c r="G48" s="30"/>
    </row>
    <row r="49" spans="4:7" ht="18.75" customHeight="1" x14ac:dyDescent="0.2">
      <c r="D49" s="25"/>
      <c r="F49" s="30"/>
      <c r="G49" s="30"/>
    </row>
    <row r="50" spans="4:7" ht="18.75" customHeight="1" x14ac:dyDescent="0.2">
      <c r="D50" s="25"/>
      <c r="F50" s="30"/>
      <c r="G50" s="30"/>
    </row>
    <row r="51" spans="4:7" ht="18.75" customHeight="1" x14ac:dyDescent="0.2">
      <c r="D51" s="25"/>
      <c r="F51" s="30"/>
      <c r="G51" s="30"/>
    </row>
    <row r="52" spans="4:7" ht="18.75" customHeight="1" x14ac:dyDescent="0.2">
      <c r="D52" s="25"/>
      <c r="F52" s="30"/>
      <c r="G52" s="30"/>
    </row>
  </sheetData>
  <mergeCells count="1">
    <mergeCell ref="A1:B1"/>
  </mergeCells>
  <printOptions gridLines="1"/>
  <pageMargins left="0.27" right="0.28999999999999998" top="1" bottom="1" header="0.5" footer="0.5"/>
  <pageSetup orientation="portrait" horizontalDpi="300" verticalDpi="300" r:id="rId1"/>
  <headerFooter alignWithMargins="0">
    <oddHeader>&amp;C36 Annual Add/Replace</oddHeader>
    <oddFooter>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view="pageBreakPreview" zoomScale="60" zoomScaleNormal="75" workbookViewId="0">
      <selection sqref="A1:B1"/>
    </sheetView>
  </sheetViews>
  <sheetFormatPr defaultRowHeight="16.5" customHeight="1" x14ac:dyDescent="0.2"/>
  <cols>
    <col min="1" max="1" width="10.85546875" style="24" customWidth="1"/>
    <col min="2" max="2" width="39.42578125" style="24" customWidth="1"/>
    <col min="3" max="4" width="13" style="29" customWidth="1"/>
    <col min="5" max="5" width="9.85546875" style="24" customWidth="1"/>
    <col min="6" max="6" width="9.7109375" style="24" customWidth="1"/>
    <col min="7" max="16384" width="9.140625" style="24"/>
  </cols>
  <sheetData>
    <row r="1" spans="1:6" ht="16.5" customHeight="1" x14ac:dyDescent="0.25">
      <c r="A1" s="196" t="s">
        <v>413</v>
      </c>
      <c r="B1" s="200"/>
      <c r="C1" s="50"/>
      <c r="D1" s="50"/>
      <c r="E1" s="37"/>
      <c r="F1" s="37"/>
    </row>
    <row r="2" spans="1:6" ht="16.5" customHeight="1" x14ac:dyDescent="0.2">
      <c r="A2" s="34" t="s">
        <v>3</v>
      </c>
      <c r="B2" s="34" t="s">
        <v>4</v>
      </c>
      <c r="C2" s="47" t="s">
        <v>18</v>
      </c>
      <c r="D2" s="47" t="s">
        <v>8</v>
      </c>
      <c r="E2" s="63" t="s">
        <v>173</v>
      </c>
      <c r="F2" s="63" t="s">
        <v>9</v>
      </c>
    </row>
    <row r="3" spans="1:6" ht="16.5" customHeight="1" x14ac:dyDescent="0.2">
      <c r="A3" s="34" t="s">
        <v>10</v>
      </c>
      <c r="B3" s="34"/>
      <c r="C3" s="47" t="s">
        <v>11</v>
      </c>
      <c r="D3" s="47"/>
      <c r="E3" s="63" t="s">
        <v>125</v>
      </c>
      <c r="F3" s="63"/>
    </row>
    <row r="4" spans="1:6" ht="16.5" customHeight="1" x14ac:dyDescent="0.2">
      <c r="A4" s="37" t="s">
        <v>13</v>
      </c>
      <c r="B4" s="37"/>
      <c r="C4" s="66"/>
      <c r="D4" s="50">
        <v>5750</v>
      </c>
      <c r="E4" s="37"/>
      <c r="F4" s="37"/>
    </row>
    <row r="5" spans="1:6" ht="16.5" customHeight="1" x14ac:dyDescent="0.2">
      <c r="A5" s="37">
        <v>2135001</v>
      </c>
      <c r="B5" s="37" t="s">
        <v>389</v>
      </c>
      <c r="C5" s="50">
        <v>760</v>
      </c>
      <c r="D5" s="50">
        <f>+D4-C5</f>
        <v>4990</v>
      </c>
      <c r="E5" s="33"/>
      <c r="F5" s="33"/>
    </row>
    <row r="6" spans="1:6" ht="16.5" customHeight="1" x14ac:dyDescent="0.2">
      <c r="A6" s="37">
        <v>2135002</v>
      </c>
      <c r="B6" s="37" t="s">
        <v>390</v>
      </c>
      <c r="C6" s="50">
        <v>800</v>
      </c>
      <c r="D6" s="50">
        <f t="shared" ref="D6:D41" si="0">+D5-C6</f>
        <v>4190</v>
      </c>
      <c r="E6" s="33"/>
      <c r="F6" s="33"/>
    </row>
    <row r="7" spans="1:6" ht="16.5" customHeight="1" x14ac:dyDescent="0.2">
      <c r="A7" s="37">
        <v>2135003</v>
      </c>
      <c r="B7" s="37" t="s">
        <v>391</v>
      </c>
      <c r="C7" s="50">
        <v>159</v>
      </c>
      <c r="D7" s="50">
        <f t="shared" si="0"/>
        <v>4031</v>
      </c>
      <c r="E7" s="33"/>
      <c r="F7" s="33"/>
    </row>
    <row r="8" spans="1:6" ht="16.5" customHeight="1" x14ac:dyDescent="0.2">
      <c r="A8" s="37">
        <v>2135004</v>
      </c>
      <c r="B8" s="37" t="s">
        <v>392</v>
      </c>
      <c r="C8" s="50">
        <v>165</v>
      </c>
      <c r="D8" s="50">
        <f t="shared" si="0"/>
        <v>3866</v>
      </c>
      <c r="E8" s="33"/>
      <c r="F8" s="33"/>
    </row>
    <row r="9" spans="1:6" ht="16.5" customHeight="1" x14ac:dyDescent="0.2">
      <c r="A9" s="37">
        <v>2135005</v>
      </c>
      <c r="B9" s="37" t="s">
        <v>393</v>
      </c>
      <c r="C9" s="50">
        <v>680</v>
      </c>
      <c r="D9" s="50">
        <f t="shared" si="0"/>
        <v>3186</v>
      </c>
      <c r="E9" s="33"/>
      <c r="F9" s="33"/>
    </row>
    <row r="10" spans="1:6" ht="16.5" customHeight="1" x14ac:dyDescent="0.2">
      <c r="A10" s="37">
        <v>2135006</v>
      </c>
      <c r="B10" s="37" t="s">
        <v>394</v>
      </c>
      <c r="C10" s="50">
        <v>1800</v>
      </c>
      <c r="D10" s="50">
        <f t="shared" si="0"/>
        <v>1386</v>
      </c>
      <c r="E10" s="33"/>
      <c r="F10" s="33"/>
    </row>
    <row r="11" spans="1:6" ht="16.5" customHeight="1" x14ac:dyDescent="0.2">
      <c r="A11" s="37">
        <v>2135007</v>
      </c>
      <c r="B11" s="37" t="s">
        <v>395</v>
      </c>
      <c r="C11" s="50">
        <v>500</v>
      </c>
      <c r="D11" s="50">
        <f t="shared" si="0"/>
        <v>886</v>
      </c>
      <c r="E11" s="33"/>
      <c r="F11" s="37"/>
    </row>
    <row r="12" spans="1:6" ht="16.5" customHeight="1" x14ac:dyDescent="0.2">
      <c r="A12" s="37">
        <v>2135008</v>
      </c>
      <c r="B12" s="37" t="s">
        <v>396</v>
      </c>
      <c r="C12" s="50">
        <v>140</v>
      </c>
      <c r="D12" s="50">
        <f t="shared" si="0"/>
        <v>746</v>
      </c>
      <c r="E12" s="33"/>
      <c r="F12" s="33"/>
    </row>
    <row r="13" spans="1:6" ht="16.5" customHeight="1" x14ac:dyDescent="0.2">
      <c r="A13" s="37">
        <v>2135009</v>
      </c>
      <c r="B13" s="37" t="s">
        <v>415</v>
      </c>
      <c r="C13" s="50">
        <v>300</v>
      </c>
      <c r="D13" s="50">
        <f t="shared" si="0"/>
        <v>446</v>
      </c>
      <c r="E13" s="33"/>
      <c r="F13" s="33"/>
    </row>
    <row r="14" spans="1:6" ht="16.5" customHeight="1" x14ac:dyDescent="0.2">
      <c r="A14" s="37">
        <v>2135010</v>
      </c>
      <c r="B14" s="37" t="s">
        <v>416</v>
      </c>
      <c r="C14" s="50">
        <v>149</v>
      </c>
      <c r="D14" s="50">
        <f t="shared" si="0"/>
        <v>297</v>
      </c>
      <c r="E14" s="33"/>
      <c r="F14" s="33"/>
    </row>
    <row r="15" spans="1:6" ht="16.5" customHeight="1" x14ac:dyDescent="0.2">
      <c r="A15" s="37">
        <v>2135011</v>
      </c>
      <c r="B15" s="37"/>
      <c r="C15" s="50"/>
      <c r="D15" s="50">
        <f t="shared" si="0"/>
        <v>297</v>
      </c>
      <c r="E15" s="37"/>
      <c r="F15" s="37"/>
    </row>
    <row r="16" spans="1:6" ht="16.5" customHeight="1" x14ac:dyDescent="0.2">
      <c r="A16" s="37">
        <v>2135012</v>
      </c>
      <c r="B16" s="37"/>
      <c r="C16" s="50"/>
      <c r="D16" s="50">
        <f t="shared" si="0"/>
        <v>297</v>
      </c>
      <c r="E16" s="37"/>
      <c r="F16" s="37"/>
    </row>
    <row r="17" spans="1:6" ht="16.5" customHeight="1" x14ac:dyDescent="0.2">
      <c r="A17" s="37">
        <v>2135013</v>
      </c>
      <c r="B17" s="37"/>
      <c r="C17" s="50"/>
      <c r="D17" s="50">
        <f t="shared" si="0"/>
        <v>297</v>
      </c>
      <c r="E17" s="33"/>
      <c r="F17" s="37"/>
    </row>
    <row r="18" spans="1:6" ht="16.5" customHeight="1" x14ac:dyDescent="0.2">
      <c r="A18" s="37">
        <v>2135014</v>
      </c>
      <c r="B18" s="37"/>
      <c r="C18" s="50"/>
      <c r="D18" s="50">
        <f t="shared" si="0"/>
        <v>297</v>
      </c>
      <c r="E18" s="33"/>
      <c r="F18" s="37"/>
    </row>
    <row r="19" spans="1:6" ht="16.5" customHeight="1" x14ac:dyDescent="0.2">
      <c r="A19" s="37">
        <v>2135015</v>
      </c>
      <c r="B19" s="37"/>
      <c r="C19" s="50"/>
      <c r="D19" s="50">
        <f t="shared" si="0"/>
        <v>297</v>
      </c>
      <c r="E19" s="37"/>
      <c r="F19" s="37"/>
    </row>
    <row r="20" spans="1:6" ht="16.5" customHeight="1" x14ac:dyDescent="0.2">
      <c r="A20" s="37">
        <v>2135016</v>
      </c>
      <c r="B20" s="37"/>
      <c r="C20" s="50"/>
      <c r="D20" s="50">
        <f t="shared" si="0"/>
        <v>297</v>
      </c>
      <c r="E20" s="33"/>
      <c r="F20" s="37"/>
    </row>
    <row r="21" spans="1:6" ht="16.5" customHeight="1" x14ac:dyDescent="0.2">
      <c r="A21" s="37">
        <v>2135017</v>
      </c>
      <c r="B21" s="37"/>
      <c r="C21" s="50"/>
      <c r="D21" s="50">
        <f t="shared" si="0"/>
        <v>297</v>
      </c>
      <c r="E21" s="37"/>
      <c r="F21" s="37"/>
    </row>
    <row r="22" spans="1:6" ht="16.5" customHeight="1" x14ac:dyDescent="0.2">
      <c r="A22" s="37">
        <v>2135018</v>
      </c>
      <c r="B22" s="37"/>
      <c r="C22" s="50"/>
      <c r="D22" s="50">
        <f t="shared" si="0"/>
        <v>297</v>
      </c>
      <c r="E22" s="37"/>
      <c r="F22" s="37"/>
    </row>
    <row r="23" spans="1:6" ht="16.5" customHeight="1" x14ac:dyDescent="0.2">
      <c r="A23" s="37">
        <v>2135019</v>
      </c>
      <c r="B23" s="37"/>
      <c r="C23" s="50"/>
      <c r="D23" s="50">
        <f t="shared" si="0"/>
        <v>297</v>
      </c>
      <c r="E23" s="37"/>
      <c r="F23" s="37"/>
    </row>
    <row r="24" spans="1:6" ht="16.5" customHeight="1" x14ac:dyDescent="0.2">
      <c r="A24" s="37">
        <v>2135020</v>
      </c>
      <c r="B24" s="37"/>
      <c r="C24" s="50"/>
      <c r="D24" s="50">
        <f t="shared" si="0"/>
        <v>297</v>
      </c>
      <c r="E24" s="37"/>
      <c r="F24" s="37"/>
    </row>
    <row r="25" spans="1:6" ht="16.5" customHeight="1" x14ac:dyDescent="0.2">
      <c r="A25" s="37">
        <v>2135021</v>
      </c>
      <c r="B25" s="37"/>
      <c r="C25" s="50"/>
      <c r="D25" s="50">
        <f t="shared" si="0"/>
        <v>297</v>
      </c>
      <c r="E25" s="37"/>
      <c r="F25" s="37"/>
    </row>
    <row r="26" spans="1:6" ht="16.5" customHeight="1" x14ac:dyDescent="0.2">
      <c r="A26" s="37">
        <v>2135022</v>
      </c>
      <c r="B26" s="37"/>
      <c r="C26" s="50"/>
      <c r="D26" s="50">
        <f t="shared" si="0"/>
        <v>297</v>
      </c>
      <c r="E26" s="37"/>
      <c r="F26" s="37"/>
    </row>
    <row r="27" spans="1:6" ht="16.5" customHeight="1" x14ac:dyDescent="0.2">
      <c r="A27" s="37">
        <v>2135023</v>
      </c>
      <c r="B27" s="37"/>
      <c r="C27" s="50"/>
      <c r="D27" s="50">
        <f t="shared" si="0"/>
        <v>297</v>
      </c>
      <c r="E27" s="37"/>
      <c r="F27" s="37"/>
    </row>
    <row r="28" spans="1:6" ht="16.5" customHeight="1" x14ac:dyDescent="0.2">
      <c r="A28" s="37">
        <v>2135024</v>
      </c>
      <c r="B28" s="37"/>
      <c r="C28" s="50"/>
      <c r="D28" s="50">
        <f t="shared" si="0"/>
        <v>297</v>
      </c>
      <c r="E28" s="37"/>
      <c r="F28" s="37"/>
    </row>
    <row r="29" spans="1:6" ht="16.5" customHeight="1" x14ac:dyDescent="0.2">
      <c r="A29" s="37">
        <v>2135025</v>
      </c>
      <c r="B29" s="37"/>
      <c r="C29" s="50"/>
      <c r="D29" s="50">
        <f t="shared" si="0"/>
        <v>297</v>
      </c>
      <c r="E29" s="37"/>
      <c r="F29" s="37"/>
    </row>
    <row r="30" spans="1:6" ht="16.5" customHeight="1" x14ac:dyDescent="0.2">
      <c r="A30" s="37">
        <v>2135026</v>
      </c>
      <c r="B30" s="37"/>
      <c r="C30" s="50"/>
      <c r="D30" s="50">
        <f t="shared" si="0"/>
        <v>297</v>
      </c>
      <c r="E30" s="37"/>
      <c r="F30" s="37"/>
    </row>
    <row r="31" spans="1:6" ht="16.5" customHeight="1" x14ac:dyDescent="0.2">
      <c r="A31" s="37">
        <v>2135027</v>
      </c>
      <c r="B31" s="37"/>
      <c r="C31" s="50"/>
      <c r="D31" s="50">
        <f t="shared" si="0"/>
        <v>297</v>
      </c>
      <c r="E31" s="37"/>
      <c r="F31" s="37"/>
    </row>
    <row r="32" spans="1:6" ht="16.5" customHeight="1" x14ac:dyDescent="0.2">
      <c r="A32" s="37">
        <v>2135028</v>
      </c>
      <c r="B32" s="37"/>
      <c r="C32" s="50"/>
      <c r="D32" s="50">
        <f t="shared" si="0"/>
        <v>297</v>
      </c>
      <c r="E32" s="37"/>
      <c r="F32" s="37"/>
    </row>
    <row r="33" spans="1:6" ht="16.5" customHeight="1" x14ac:dyDescent="0.2">
      <c r="A33" s="37">
        <v>2135029</v>
      </c>
      <c r="B33" s="37"/>
      <c r="C33" s="50"/>
      <c r="D33" s="50">
        <f t="shared" si="0"/>
        <v>297</v>
      </c>
      <c r="E33" s="37"/>
      <c r="F33" s="37"/>
    </row>
    <row r="34" spans="1:6" ht="16.5" customHeight="1" x14ac:dyDescent="0.2">
      <c r="A34" s="37">
        <v>2135030</v>
      </c>
      <c r="B34" s="37"/>
      <c r="C34" s="50"/>
      <c r="D34" s="50">
        <f t="shared" si="0"/>
        <v>297</v>
      </c>
      <c r="E34" s="37"/>
      <c r="F34" s="37"/>
    </row>
    <row r="35" spans="1:6" ht="16.5" customHeight="1" x14ac:dyDescent="0.2">
      <c r="A35" s="37">
        <v>2135031</v>
      </c>
      <c r="B35" s="37"/>
      <c r="C35" s="50"/>
      <c r="D35" s="50">
        <f t="shared" si="0"/>
        <v>297</v>
      </c>
      <c r="E35" s="37"/>
      <c r="F35" s="37"/>
    </row>
    <row r="36" spans="1:6" ht="16.5" customHeight="1" x14ac:dyDescent="0.2">
      <c r="A36" s="37">
        <v>2135032</v>
      </c>
      <c r="B36" s="37"/>
      <c r="C36" s="50"/>
      <c r="D36" s="50">
        <f t="shared" si="0"/>
        <v>297</v>
      </c>
      <c r="E36" s="37"/>
      <c r="F36" s="37"/>
    </row>
    <row r="37" spans="1:6" ht="16.5" customHeight="1" x14ac:dyDescent="0.2">
      <c r="A37" s="37">
        <v>2135033</v>
      </c>
      <c r="B37" s="37"/>
      <c r="C37" s="50"/>
      <c r="D37" s="50">
        <f t="shared" si="0"/>
        <v>297</v>
      </c>
      <c r="E37" s="37"/>
      <c r="F37" s="37"/>
    </row>
    <row r="38" spans="1:6" ht="16.5" customHeight="1" x14ac:dyDescent="0.2">
      <c r="A38" s="37">
        <v>2135034</v>
      </c>
      <c r="B38" s="37"/>
      <c r="C38" s="50"/>
      <c r="D38" s="50">
        <f t="shared" si="0"/>
        <v>297</v>
      </c>
      <c r="E38" s="37"/>
      <c r="F38" s="37"/>
    </row>
    <row r="39" spans="1:6" ht="16.5" customHeight="1" x14ac:dyDescent="0.2">
      <c r="A39" s="37">
        <v>2135035</v>
      </c>
      <c r="B39" s="37"/>
      <c r="C39" s="50"/>
      <c r="D39" s="50">
        <f t="shared" si="0"/>
        <v>297</v>
      </c>
      <c r="E39" s="37"/>
      <c r="F39" s="37"/>
    </row>
    <row r="40" spans="1:6" ht="16.5" customHeight="1" x14ac:dyDescent="0.2">
      <c r="A40" s="37">
        <v>2135036</v>
      </c>
      <c r="B40" s="37"/>
      <c r="C40" s="50"/>
      <c r="D40" s="50">
        <f t="shared" si="0"/>
        <v>297</v>
      </c>
      <c r="E40" s="37"/>
      <c r="F40" s="37"/>
    </row>
    <row r="41" spans="1:6" ht="16.5" customHeight="1" x14ac:dyDescent="0.2">
      <c r="A41" s="37">
        <v>2135037</v>
      </c>
      <c r="B41" s="37"/>
      <c r="C41" s="50"/>
      <c r="D41" s="50">
        <f t="shared" si="0"/>
        <v>297</v>
      </c>
      <c r="E41" s="37"/>
      <c r="F41" s="37"/>
    </row>
    <row r="42" spans="1:6" ht="16.5" customHeight="1" x14ac:dyDescent="0.2">
      <c r="A42" s="37"/>
      <c r="B42" s="37"/>
      <c r="C42" s="50">
        <f>SUM(C5:C41)</f>
        <v>5453</v>
      </c>
      <c r="D42" s="50"/>
      <c r="E42" s="37"/>
      <c r="F42" s="37"/>
    </row>
    <row r="43" spans="1:6" ht="16.5" customHeight="1" x14ac:dyDescent="0.2">
      <c r="A43" s="60"/>
      <c r="B43" s="60"/>
      <c r="C43" s="62"/>
      <c r="D43" s="62"/>
      <c r="E43" s="60"/>
      <c r="F43" s="60"/>
    </row>
    <row r="44" spans="1:6" ht="16.5" customHeight="1" x14ac:dyDescent="0.2">
      <c r="A44" s="60"/>
      <c r="B44" s="60"/>
      <c r="C44" s="62"/>
      <c r="D44" s="62"/>
      <c r="E44" s="60"/>
      <c r="F44" s="60"/>
    </row>
    <row r="45" spans="1:6" ht="16.5" customHeight="1" x14ac:dyDescent="0.2">
      <c r="A45" s="60"/>
      <c r="B45" s="60"/>
      <c r="C45" s="62"/>
      <c r="D45" s="62"/>
      <c r="E45" s="60"/>
      <c r="F45" s="60"/>
    </row>
    <row r="46" spans="1:6" ht="16.5" customHeight="1" x14ac:dyDescent="0.2">
      <c r="A46" s="60"/>
      <c r="B46" s="60"/>
      <c r="C46" s="62"/>
      <c r="D46" s="62"/>
      <c r="E46" s="60"/>
      <c r="F46" s="60"/>
    </row>
    <row r="47" spans="1:6" ht="16.5" customHeight="1" x14ac:dyDescent="0.2">
      <c r="A47" s="60"/>
      <c r="B47" s="60"/>
      <c r="C47" s="62"/>
      <c r="D47" s="62"/>
      <c r="E47" s="60"/>
      <c r="F47" s="60"/>
    </row>
    <row r="48" spans="1:6" ht="16.5" customHeight="1" x14ac:dyDescent="0.2">
      <c r="A48" s="60"/>
      <c r="B48" s="60"/>
      <c r="C48" s="62"/>
      <c r="D48" s="62"/>
      <c r="E48" s="60"/>
      <c r="F48" s="60"/>
    </row>
    <row r="49" spans="1:6" ht="16.5" customHeight="1" x14ac:dyDescent="0.2">
      <c r="A49" s="60"/>
      <c r="B49" s="60"/>
      <c r="C49" s="62"/>
      <c r="D49" s="62"/>
      <c r="E49" s="60"/>
      <c r="F49" s="60"/>
    </row>
    <row r="50" spans="1:6" ht="16.5" customHeight="1" x14ac:dyDescent="0.2">
      <c r="A50" s="60"/>
      <c r="B50" s="60"/>
      <c r="C50" s="62"/>
      <c r="D50" s="62"/>
      <c r="E50" s="60"/>
      <c r="F50" s="60"/>
    </row>
    <row r="51" spans="1:6" ht="16.5" customHeight="1" x14ac:dyDescent="0.2">
      <c r="A51" s="60"/>
      <c r="B51" s="60"/>
      <c r="C51" s="62"/>
      <c r="D51" s="62"/>
      <c r="E51" s="60"/>
      <c r="F51" s="60"/>
    </row>
  </sheetData>
  <mergeCells count="1">
    <mergeCell ref="A1:B1"/>
  </mergeCells>
  <printOptions gridLines="1" gridLinesSet="0"/>
  <pageMargins left="0.5" right="0.5" top="0.75" bottom="0.75" header="0.5" footer="0.5"/>
  <pageSetup orientation="portrait" horizontalDpi="240" verticalDpi="144" r:id="rId1"/>
  <headerFooter alignWithMargins="0">
    <oddHeader>&amp;C35 Information Technology</oddHeader>
    <oddFooter>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="60" zoomScaleNormal="100" workbookViewId="0">
      <selection sqref="A1:B1"/>
    </sheetView>
  </sheetViews>
  <sheetFormatPr defaultRowHeight="18.75" customHeight="1" x14ac:dyDescent="0.2"/>
  <cols>
    <col min="1" max="1" width="10.28515625" style="60" bestFit="1" customWidth="1"/>
    <col min="2" max="2" width="36.5703125" style="60" customWidth="1"/>
    <col min="3" max="3" width="15.7109375" style="73" bestFit="1" customWidth="1"/>
    <col min="4" max="4" width="5" style="79" customWidth="1"/>
    <col min="5" max="5" width="17" style="79" bestFit="1" customWidth="1"/>
    <col min="6" max="6" width="9.140625" style="73"/>
    <col min="7" max="7" width="8.5703125" style="73" customWidth="1"/>
    <col min="8" max="16384" width="9.140625" style="60"/>
  </cols>
  <sheetData>
    <row r="1" spans="1:9" ht="18.75" customHeight="1" x14ac:dyDescent="0.25">
      <c r="A1" s="196" t="s">
        <v>317</v>
      </c>
      <c r="B1" s="197"/>
      <c r="C1" s="34"/>
      <c r="D1" s="47"/>
      <c r="E1" s="47"/>
      <c r="F1" s="34"/>
      <c r="G1" s="34"/>
    </row>
    <row r="2" spans="1:9" ht="18.75" customHeight="1" x14ac:dyDescent="0.25">
      <c r="A2" s="37"/>
      <c r="B2" s="37"/>
      <c r="C2" s="46"/>
      <c r="D2" s="44"/>
      <c r="E2" s="44"/>
      <c r="F2" s="34"/>
      <c r="G2" s="34"/>
    </row>
    <row r="3" spans="1:9" ht="18.75" customHeight="1" x14ac:dyDescent="0.25">
      <c r="A3" s="42" t="s">
        <v>299</v>
      </c>
      <c r="B3" s="82" t="s">
        <v>300</v>
      </c>
      <c r="C3" s="43" t="s">
        <v>301</v>
      </c>
      <c r="D3" s="44"/>
      <c r="E3" s="44" t="s">
        <v>303</v>
      </c>
      <c r="F3" s="42" t="s">
        <v>242</v>
      </c>
      <c r="G3" s="43" t="s">
        <v>9</v>
      </c>
      <c r="H3" s="64"/>
      <c r="I3" s="64"/>
    </row>
    <row r="4" spans="1:9" ht="18.75" customHeight="1" x14ac:dyDescent="0.25">
      <c r="A4" s="42" t="s">
        <v>125</v>
      </c>
      <c r="B4" s="82"/>
      <c r="C4" s="43"/>
      <c r="D4" s="44"/>
      <c r="E4" s="44"/>
      <c r="F4" s="42" t="s">
        <v>125</v>
      </c>
      <c r="G4" s="43"/>
      <c r="H4" s="85"/>
      <c r="I4" s="64"/>
    </row>
    <row r="5" spans="1:9" ht="18.75" customHeight="1" x14ac:dyDescent="0.25">
      <c r="A5" s="37"/>
      <c r="B5" s="37"/>
      <c r="C5" s="35"/>
      <c r="D5" s="47"/>
      <c r="E5" s="44">
        <v>80000</v>
      </c>
      <c r="F5" s="34"/>
      <c r="G5" s="35"/>
      <c r="H5" s="64"/>
      <c r="I5" s="64"/>
    </row>
    <row r="6" spans="1:9" ht="18.75" customHeight="1" x14ac:dyDescent="0.2">
      <c r="A6" s="37">
        <v>2151001</v>
      </c>
      <c r="B6" s="37" t="s">
        <v>306</v>
      </c>
      <c r="C6" s="35">
        <v>2000</v>
      </c>
      <c r="D6" s="47"/>
      <c r="E6" s="47">
        <f t="shared" ref="E6:E34" si="0">+E5-D6</f>
        <v>80000</v>
      </c>
      <c r="F6" s="34"/>
      <c r="G6" s="35"/>
      <c r="H6" s="64"/>
      <c r="I6" s="64"/>
    </row>
    <row r="7" spans="1:9" ht="18.75" customHeight="1" x14ac:dyDescent="0.2">
      <c r="A7" s="37">
        <v>2151002</v>
      </c>
      <c r="B7" s="37" t="s">
        <v>307</v>
      </c>
      <c r="C7" s="35">
        <v>1500</v>
      </c>
      <c r="D7" s="47"/>
      <c r="E7" s="47">
        <f t="shared" si="0"/>
        <v>80000</v>
      </c>
      <c r="F7" s="34"/>
      <c r="G7" s="35"/>
      <c r="H7" s="64"/>
      <c r="I7" s="64"/>
    </row>
    <row r="8" spans="1:9" ht="18.75" customHeight="1" x14ac:dyDescent="0.2">
      <c r="A8" s="37">
        <v>2151003</v>
      </c>
      <c r="B8" s="37" t="s">
        <v>308</v>
      </c>
      <c r="C8" s="35">
        <v>11000</v>
      </c>
      <c r="D8" s="47"/>
      <c r="E8" s="47">
        <f t="shared" si="0"/>
        <v>80000</v>
      </c>
      <c r="F8" s="34"/>
      <c r="G8" s="35"/>
      <c r="H8" s="64"/>
      <c r="I8" s="64"/>
    </row>
    <row r="9" spans="1:9" ht="18.75" customHeight="1" x14ac:dyDescent="0.2">
      <c r="A9" s="37">
        <v>2151004</v>
      </c>
      <c r="B9" s="37" t="s">
        <v>309</v>
      </c>
      <c r="C9" s="35">
        <v>5000</v>
      </c>
      <c r="D9" s="47"/>
      <c r="E9" s="47">
        <f t="shared" si="0"/>
        <v>80000</v>
      </c>
      <c r="F9" s="34"/>
      <c r="G9" s="35"/>
      <c r="H9" s="64"/>
      <c r="I9" s="64"/>
    </row>
    <row r="10" spans="1:9" ht="18.75" customHeight="1" x14ac:dyDescent="0.2">
      <c r="A10" s="37">
        <v>2151005</v>
      </c>
      <c r="B10" s="37" t="s">
        <v>310</v>
      </c>
      <c r="C10" s="35" t="s">
        <v>304</v>
      </c>
      <c r="D10" s="47"/>
      <c r="E10" s="47">
        <f t="shared" si="0"/>
        <v>80000</v>
      </c>
      <c r="F10" s="34"/>
      <c r="G10" s="35"/>
      <c r="H10" s="64"/>
      <c r="I10" s="64"/>
    </row>
    <row r="11" spans="1:9" ht="18.75" customHeight="1" x14ac:dyDescent="0.2">
      <c r="A11" s="37">
        <v>2151006</v>
      </c>
      <c r="B11" s="37" t="s">
        <v>311</v>
      </c>
      <c r="C11" s="35">
        <v>2500</v>
      </c>
      <c r="D11" s="47"/>
      <c r="E11" s="47">
        <f t="shared" si="0"/>
        <v>80000</v>
      </c>
      <c r="F11" s="34"/>
      <c r="G11" s="35"/>
      <c r="H11" s="64"/>
      <c r="I11" s="64"/>
    </row>
    <row r="12" spans="1:9" ht="18.75" customHeight="1" x14ac:dyDescent="0.2">
      <c r="A12" s="37">
        <v>2151007</v>
      </c>
      <c r="B12" s="37" t="s">
        <v>312</v>
      </c>
      <c r="C12" s="35" t="s">
        <v>305</v>
      </c>
      <c r="D12" s="47"/>
      <c r="E12" s="47">
        <f t="shared" si="0"/>
        <v>80000</v>
      </c>
      <c r="F12" s="34"/>
      <c r="G12" s="35"/>
      <c r="H12" s="64"/>
      <c r="I12" s="64"/>
    </row>
    <row r="13" spans="1:9" ht="18.75" customHeight="1" x14ac:dyDescent="0.2">
      <c r="A13" s="37">
        <v>2151008</v>
      </c>
      <c r="B13" s="37" t="s">
        <v>313</v>
      </c>
      <c r="C13" s="34"/>
      <c r="D13" s="47"/>
      <c r="E13" s="47">
        <f t="shared" si="0"/>
        <v>80000</v>
      </c>
      <c r="F13" s="34"/>
      <c r="G13" s="35"/>
      <c r="H13" s="64"/>
      <c r="I13" s="64"/>
    </row>
    <row r="14" spans="1:9" ht="18.75" customHeight="1" x14ac:dyDescent="0.2">
      <c r="A14" s="37">
        <v>2151009</v>
      </c>
      <c r="B14" s="37" t="s">
        <v>314</v>
      </c>
      <c r="C14" s="34"/>
      <c r="D14" s="47"/>
      <c r="E14" s="47">
        <f t="shared" si="0"/>
        <v>80000</v>
      </c>
      <c r="F14" s="34"/>
      <c r="G14" s="35"/>
      <c r="H14" s="64"/>
      <c r="I14" s="64"/>
    </row>
    <row r="15" spans="1:9" ht="18.75" customHeight="1" x14ac:dyDescent="0.2">
      <c r="A15" s="37">
        <v>2151010</v>
      </c>
      <c r="B15" s="37"/>
      <c r="C15" s="34"/>
      <c r="D15" s="47"/>
      <c r="E15" s="47">
        <f t="shared" si="0"/>
        <v>80000</v>
      </c>
      <c r="F15" s="34"/>
      <c r="G15" s="35"/>
      <c r="H15" s="64"/>
      <c r="I15" s="64"/>
    </row>
    <row r="16" spans="1:9" ht="18.75" customHeight="1" x14ac:dyDescent="0.2">
      <c r="A16" s="37">
        <v>2151011</v>
      </c>
      <c r="B16" s="37"/>
      <c r="C16" s="34"/>
      <c r="D16" s="47"/>
      <c r="E16" s="47">
        <f t="shared" si="0"/>
        <v>80000</v>
      </c>
      <c r="F16" s="34"/>
      <c r="G16" s="35"/>
      <c r="H16" s="64"/>
      <c r="I16" s="64"/>
    </row>
    <row r="17" spans="1:9" ht="18.75" customHeight="1" x14ac:dyDescent="0.2">
      <c r="A17" s="37">
        <v>2151012</v>
      </c>
      <c r="B17" s="37"/>
      <c r="C17" s="34"/>
      <c r="D17" s="47"/>
      <c r="E17" s="47">
        <f t="shared" si="0"/>
        <v>80000</v>
      </c>
      <c r="F17" s="34"/>
      <c r="G17" s="35"/>
      <c r="H17" s="64"/>
      <c r="I17" s="64"/>
    </row>
    <row r="18" spans="1:9" ht="18.75" customHeight="1" x14ac:dyDescent="0.2">
      <c r="A18" s="37">
        <v>2151013</v>
      </c>
      <c r="B18" s="37"/>
      <c r="C18" s="34"/>
      <c r="D18" s="47"/>
      <c r="E18" s="47">
        <f t="shared" si="0"/>
        <v>80000</v>
      </c>
      <c r="F18" s="34"/>
      <c r="G18" s="35"/>
      <c r="H18" s="64"/>
      <c r="I18" s="64"/>
    </row>
    <row r="19" spans="1:9" ht="18.75" customHeight="1" x14ac:dyDescent="0.2">
      <c r="A19" s="37">
        <v>2151014</v>
      </c>
      <c r="B19" s="37"/>
      <c r="C19" s="34"/>
      <c r="D19" s="47"/>
      <c r="E19" s="47">
        <f t="shared" si="0"/>
        <v>80000</v>
      </c>
      <c r="F19" s="34"/>
      <c r="G19" s="35"/>
      <c r="H19" s="64"/>
      <c r="I19" s="64"/>
    </row>
    <row r="20" spans="1:9" ht="18.75" customHeight="1" x14ac:dyDescent="0.2">
      <c r="A20" s="37">
        <v>2151015</v>
      </c>
      <c r="B20" s="37"/>
      <c r="C20" s="34"/>
      <c r="D20" s="83"/>
      <c r="E20" s="47">
        <f t="shared" si="0"/>
        <v>80000</v>
      </c>
      <c r="F20" s="34"/>
      <c r="G20" s="36"/>
    </row>
    <row r="21" spans="1:9" ht="18.75" customHeight="1" x14ac:dyDescent="0.2">
      <c r="A21" s="37">
        <v>2151016</v>
      </c>
      <c r="B21" s="37"/>
      <c r="C21" s="34"/>
      <c r="D21" s="83"/>
      <c r="E21" s="47">
        <f t="shared" si="0"/>
        <v>80000</v>
      </c>
      <c r="F21" s="34"/>
      <c r="G21" s="36"/>
    </row>
    <row r="22" spans="1:9" ht="18.75" customHeight="1" x14ac:dyDescent="0.2">
      <c r="A22" s="37">
        <v>2151017</v>
      </c>
      <c r="B22" s="37"/>
      <c r="C22" s="34"/>
      <c r="D22" s="47"/>
      <c r="E22" s="47">
        <f t="shared" si="0"/>
        <v>80000</v>
      </c>
      <c r="F22" s="34"/>
      <c r="G22" s="34"/>
    </row>
    <row r="23" spans="1:9" ht="18.75" customHeight="1" x14ac:dyDescent="0.2">
      <c r="A23" s="37">
        <v>2151018</v>
      </c>
      <c r="B23" s="37"/>
      <c r="C23" s="34"/>
      <c r="D23" s="47"/>
      <c r="E23" s="47">
        <f t="shared" si="0"/>
        <v>80000</v>
      </c>
      <c r="F23" s="34"/>
      <c r="G23" s="34"/>
    </row>
    <row r="24" spans="1:9" ht="18.75" customHeight="1" x14ac:dyDescent="0.2">
      <c r="A24" s="37">
        <v>2151019</v>
      </c>
      <c r="B24" s="37"/>
      <c r="C24" s="34"/>
      <c r="D24" s="47"/>
      <c r="E24" s="47">
        <f t="shared" si="0"/>
        <v>80000</v>
      </c>
      <c r="F24" s="34"/>
      <c r="G24" s="34"/>
    </row>
    <row r="25" spans="1:9" ht="18.75" customHeight="1" x14ac:dyDescent="0.2">
      <c r="A25" s="37">
        <v>2151020</v>
      </c>
      <c r="B25" s="37"/>
      <c r="C25" s="34"/>
      <c r="D25" s="47"/>
      <c r="E25" s="47">
        <f t="shared" si="0"/>
        <v>80000</v>
      </c>
      <c r="F25" s="34"/>
      <c r="G25" s="34"/>
    </row>
    <row r="26" spans="1:9" ht="18.75" customHeight="1" x14ac:dyDescent="0.2">
      <c r="A26" s="37">
        <v>2151021</v>
      </c>
      <c r="B26" s="37"/>
      <c r="C26" s="34"/>
      <c r="D26" s="47"/>
      <c r="E26" s="47">
        <f t="shared" si="0"/>
        <v>80000</v>
      </c>
      <c r="F26" s="34"/>
      <c r="G26" s="34"/>
    </row>
    <row r="27" spans="1:9" ht="18.75" customHeight="1" x14ac:dyDescent="0.2">
      <c r="A27" s="37">
        <v>2151022</v>
      </c>
      <c r="B27" s="37"/>
      <c r="C27" s="34"/>
      <c r="D27" s="47"/>
      <c r="E27" s="47">
        <f t="shared" si="0"/>
        <v>80000</v>
      </c>
      <c r="F27" s="34"/>
      <c r="G27" s="34"/>
    </row>
    <row r="28" spans="1:9" ht="18.75" customHeight="1" x14ac:dyDescent="0.2">
      <c r="A28" s="37">
        <v>2151023</v>
      </c>
      <c r="B28" s="37"/>
      <c r="C28" s="34"/>
      <c r="D28" s="47"/>
      <c r="E28" s="47">
        <f t="shared" si="0"/>
        <v>80000</v>
      </c>
      <c r="F28" s="34"/>
      <c r="G28" s="34"/>
    </row>
    <row r="29" spans="1:9" ht="18.75" customHeight="1" x14ac:dyDescent="0.2">
      <c r="A29" s="37">
        <v>2151024</v>
      </c>
      <c r="B29" s="37"/>
      <c r="C29" s="34"/>
      <c r="D29" s="47"/>
      <c r="E29" s="47">
        <f t="shared" si="0"/>
        <v>80000</v>
      </c>
      <c r="F29" s="34"/>
      <c r="G29" s="34"/>
    </row>
    <row r="30" spans="1:9" ht="18.75" customHeight="1" x14ac:dyDescent="0.2">
      <c r="A30" s="37">
        <v>2151025</v>
      </c>
      <c r="B30" s="37"/>
      <c r="C30" s="34"/>
      <c r="D30" s="47"/>
      <c r="E30" s="47">
        <f t="shared" si="0"/>
        <v>80000</v>
      </c>
      <c r="F30" s="34"/>
      <c r="G30" s="34"/>
    </row>
    <row r="31" spans="1:9" ht="18.75" customHeight="1" x14ac:dyDescent="0.2">
      <c r="A31" s="37">
        <v>2151026</v>
      </c>
      <c r="B31" s="37"/>
      <c r="C31" s="34"/>
      <c r="D31" s="47"/>
      <c r="E31" s="47">
        <f t="shared" si="0"/>
        <v>80000</v>
      </c>
      <c r="F31" s="34"/>
      <c r="G31" s="34"/>
    </row>
    <row r="32" spans="1:9" ht="18.75" customHeight="1" x14ac:dyDescent="0.2">
      <c r="A32" s="37">
        <v>2151027</v>
      </c>
      <c r="B32" s="37"/>
      <c r="C32" s="34"/>
      <c r="D32" s="47"/>
      <c r="E32" s="47">
        <f t="shared" si="0"/>
        <v>80000</v>
      </c>
      <c r="F32" s="34"/>
      <c r="G32" s="34"/>
    </row>
    <row r="33" spans="1:7" ht="18.75" customHeight="1" x14ac:dyDescent="0.2">
      <c r="A33" s="37">
        <v>2151028</v>
      </c>
      <c r="B33" s="37"/>
      <c r="C33" s="34"/>
      <c r="D33" s="47"/>
      <c r="E33" s="47">
        <f t="shared" si="0"/>
        <v>80000</v>
      </c>
      <c r="F33" s="34"/>
      <c r="G33" s="34"/>
    </row>
    <row r="34" spans="1:7" ht="18.75" customHeight="1" x14ac:dyDescent="0.2">
      <c r="A34" s="37">
        <v>2151029</v>
      </c>
      <c r="B34" s="37"/>
      <c r="C34" s="34"/>
      <c r="D34" s="47"/>
      <c r="E34" s="47">
        <f t="shared" si="0"/>
        <v>80000</v>
      </c>
      <c r="F34" s="34"/>
      <c r="G34" s="34"/>
    </row>
    <row r="35" spans="1:7" ht="18.75" customHeight="1" x14ac:dyDescent="0.2">
      <c r="A35" s="37"/>
      <c r="B35" s="37"/>
      <c r="C35" s="34"/>
      <c r="D35" s="47"/>
      <c r="E35" s="47"/>
      <c r="F35" s="34"/>
      <c r="G35" s="34"/>
    </row>
  </sheetData>
  <mergeCells count="1">
    <mergeCell ref="A1:B1"/>
  </mergeCells>
  <pageMargins left="0.25" right="0.25" top="1" bottom="1" header="0.5" footer="0.5"/>
  <pageSetup orientation="portrait" horizontalDpi="4294967292" verticalDpi="300" r:id="rId1"/>
  <headerFooter alignWithMargins="0">
    <oddHeader>&amp;C&amp;"Arial,Bold"51 TCESD Professional Services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view="pageBreakPreview" zoomScale="60" zoomScaleNormal="75" workbookViewId="0">
      <selection sqref="A1:B1"/>
    </sheetView>
  </sheetViews>
  <sheetFormatPr defaultColWidth="31" defaultRowHeight="24" customHeight="1" x14ac:dyDescent="0.3"/>
  <cols>
    <col min="1" max="1" width="16.140625" style="138" customWidth="1"/>
    <col min="2" max="2" width="43.5703125" style="138" customWidth="1"/>
    <col min="3" max="3" width="17.28515625" style="156" customWidth="1"/>
    <col min="4" max="4" width="17.28515625" style="147" customWidth="1"/>
    <col min="5" max="16384" width="31" style="138"/>
  </cols>
  <sheetData>
    <row r="1" spans="1:4" ht="24" customHeight="1" x14ac:dyDescent="0.3">
      <c r="A1" s="198" t="s">
        <v>174</v>
      </c>
      <c r="B1" s="199"/>
      <c r="C1" s="150"/>
      <c r="D1" s="144"/>
    </row>
    <row r="2" spans="1:4" ht="24" customHeight="1" x14ac:dyDescent="0.3">
      <c r="A2" s="139" t="s">
        <v>3</v>
      </c>
      <c r="B2" s="139" t="s">
        <v>4</v>
      </c>
      <c r="C2" s="151" t="s">
        <v>18</v>
      </c>
      <c r="D2" s="145" t="s">
        <v>8</v>
      </c>
    </row>
    <row r="3" spans="1:4" ht="24" customHeight="1" x14ac:dyDescent="0.3">
      <c r="A3" s="139" t="s">
        <v>10</v>
      </c>
      <c r="B3" s="139"/>
      <c r="C3" s="151" t="s">
        <v>11</v>
      </c>
      <c r="D3" s="145"/>
    </row>
    <row r="4" spans="1:4" ht="24" customHeight="1" x14ac:dyDescent="0.3">
      <c r="A4" s="141" t="s">
        <v>13</v>
      </c>
      <c r="B4" s="141"/>
      <c r="C4" s="150"/>
      <c r="D4" s="144"/>
    </row>
    <row r="5" spans="1:4" ht="24" customHeight="1" x14ac:dyDescent="0.3">
      <c r="A5" s="139">
        <v>2102001</v>
      </c>
      <c r="B5" s="141" t="s">
        <v>429</v>
      </c>
      <c r="C5" s="150">
        <v>19590.29</v>
      </c>
      <c r="D5" s="144">
        <v>19590</v>
      </c>
    </row>
    <row r="6" spans="1:4" ht="24" customHeight="1" x14ac:dyDescent="0.3">
      <c r="A6" s="139">
        <v>2102002</v>
      </c>
      <c r="B6" s="141" t="s">
        <v>430</v>
      </c>
      <c r="C6" s="150">
        <v>65084</v>
      </c>
      <c r="D6" s="144">
        <f>+D5+C6</f>
        <v>84674</v>
      </c>
    </row>
    <row r="7" spans="1:4" ht="24" customHeight="1" x14ac:dyDescent="0.3">
      <c r="A7" s="139">
        <v>2102003</v>
      </c>
      <c r="B7" s="141"/>
      <c r="C7" s="150"/>
      <c r="D7" s="144">
        <f>+D6-C7</f>
        <v>84674</v>
      </c>
    </row>
    <row r="8" spans="1:4" ht="24" customHeight="1" x14ac:dyDescent="0.3">
      <c r="A8" s="139">
        <v>2102004</v>
      </c>
      <c r="B8" s="141"/>
      <c r="C8" s="150"/>
      <c r="D8" s="144">
        <f>+D7-C8</f>
        <v>84674</v>
      </c>
    </row>
    <row r="9" spans="1:4" ht="24" customHeight="1" x14ac:dyDescent="0.3">
      <c r="A9" s="139"/>
      <c r="B9" s="141"/>
      <c r="C9" s="150"/>
      <c r="D9" s="144"/>
    </row>
    <row r="10" spans="1:4" ht="24" customHeight="1" x14ac:dyDescent="0.3">
      <c r="A10" s="139"/>
      <c r="B10" s="141"/>
      <c r="C10" s="150"/>
      <c r="D10" s="144"/>
    </row>
    <row r="11" spans="1:4" ht="24" customHeight="1" x14ac:dyDescent="0.3">
      <c r="A11" s="139"/>
      <c r="B11" s="141"/>
      <c r="C11" s="150"/>
      <c r="D11" s="144"/>
    </row>
    <row r="12" spans="1:4" ht="24" customHeight="1" x14ac:dyDescent="0.3">
      <c r="A12" s="139"/>
      <c r="B12" s="141"/>
      <c r="C12" s="150"/>
      <c r="D12" s="144"/>
    </row>
    <row r="13" spans="1:4" ht="24" customHeight="1" x14ac:dyDescent="0.3">
      <c r="A13" s="139"/>
      <c r="B13" s="141"/>
      <c r="C13" s="150"/>
      <c r="D13" s="144"/>
    </row>
    <row r="14" spans="1:4" ht="24" customHeight="1" x14ac:dyDescent="0.3">
      <c r="A14" s="139"/>
      <c r="B14" s="141"/>
      <c r="C14" s="150"/>
      <c r="D14" s="144"/>
    </row>
    <row r="15" spans="1:4" ht="24" customHeight="1" x14ac:dyDescent="0.3">
      <c r="A15" s="139"/>
      <c r="B15" s="141"/>
      <c r="C15" s="150"/>
      <c r="D15" s="144"/>
    </row>
    <row r="16" spans="1:4" ht="24" customHeight="1" x14ac:dyDescent="0.3">
      <c r="A16" s="139"/>
      <c r="B16" s="141"/>
      <c r="C16" s="150"/>
      <c r="D16" s="144"/>
    </row>
    <row r="17" spans="1:4" ht="24" customHeight="1" x14ac:dyDescent="0.3">
      <c r="A17" s="139"/>
      <c r="B17" s="141"/>
      <c r="C17" s="150"/>
      <c r="D17" s="144"/>
    </row>
    <row r="18" spans="1:4" ht="24" customHeight="1" x14ac:dyDescent="0.3">
      <c r="A18" s="139"/>
      <c r="B18" s="141"/>
      <c r="C18" s="150"/>
      <c r="D18" s="144"/>
    </row>
    <row r="19" spans="1:4" ht="24" customHeight="1" x14ac:dyDescent="0.3">
      <c r="A19" s="139"/>
      <c r="B19" s="141"/>
      <c r="C19" s="150"/>
      <c r="D19" s="144"/>
    </row>
    <row r="20" spans="1:4" ht="24" customHeight="1" x14ac:dyDescent="0.3">
      <c r="A20" s="139"/>
      <c r="B20" s="141"/>
      <c r="C20" s="150"/>
      <c r="D20" s="144"/>
    </row>
    <row r="21" spans="1:4" ht="24" customHeight="1" x14ac:dyDescent="0.3">
      <c r="A21" s="139"/>
      <c r="B21" s="141"/>
      <c r="C21" s="150"/>
      <c r="D21" s="144"/>
    </row>
    <row r="22" spans="1:4" ht="24" customHeight="1" x14ac:dyDescent="0.3">
      <c r="A22" s="139"/>
      <c r="B22" s="141"/>
      <c r="C22" s="150"/>
      <c r="D22" s="144"/>
    </row>
    <row r="23" spans="1:4" ht="24" customHeight="1" x14ac:dyDescent="0.3">
      <c r="A23" s="139"/>
      <c r="B23" s="141"/>
      <c r="C23" s="150"/>
      <c r="D23" s="144"/>
    </row>
    <row r="24" spans="1:4" ht="24" customHeight="1" x14ac:dyDescent="0.3">
      <c r="A24" s="139"/>
      <c r="B24" s="141"/>
      <c r="C24" s="150"/>
      <c r="D24" s="144"/>
    </row>
    <row r="25" spans="1:4" ht="24" customHeight="1" x14ac:dyDescent="0.3">
      <c r="A25" s="139"/>
      <c r="B25" s="141"/>
      <c r="C25" s="150"/>
      <c r="D25" s="144"/>
    </row>
    <row r="26" spans="1:4" ht="24" customHeight="1" x14ac:dyDescent="0.3">
      <c r="A26" s="139"/>
      <c r="B26" s="141"/>
      <c r="C26" s="150"/>
      <c r="D26" s="144"/>
    </row>
    <row r="27" spans="1:4" ht="24" customHeight="1" x14ac:dyDescent="0.3">
      <c r="A27" s="139"/>
      <c r="B27" s="141"/>
      <c r="C27" s="150"/>
      <c r="D27" s="144"/>
    </row>
    <row r="28" spans="1:4" ht="24" customHeight="1" x14ac:dyDescent="0.3">
      <c r="A28" s="139"/>
      <c r="B28" s="141"/>
      <c r="C28" s="150"/>
      <c r="D28" s="144"/>
    </row>
    <row r="29" spans="1:4" ht="24" customHeight="1" x14ac:dyDescent="0.3">
      <c r="A29" s="139"/>
      <c r="B29" s="141"/>
      <c r="C29" s="150"/>
      <c r="D29" s="144"/>
    </row>
    <row r="30" spans="1:4" ht="24" customHeight="1" x14ac:dyDescent="0.3">
      <c r="A30" s="139"/>
      <c r="B30" s="141"/>
      <c r="C30" s="150"/>
      <c r="D30" s="144"/>
    </row>
    <row r="31" spans="1:4" ht="24" customHeight="1" x14ac:dyDescent="0.3">
      <c r="A31" s="139"/>
      <c r="B31" s="141"/>
      <c r="C31" s="150"/>
      <c r="D31" s="144"/>
    </row>
    <row r="32" spans="1:4" ht="24" customHeight="1" x14ac:dyDescent="0.3">
      <c r="A32" s="139"/>
      <c r="B32" s="141"/>
      <c r="C32" s="150"/>
      <c r="D32" s="144"/>
    </row>
    <row r="33" spans="1:4" ht="24" customHeight="1" x14ac:dyDescent="0.3">
      <c r="A33" s="139"/>
      <c r="B33" s="141"/>
      <c r="C33" s="150"/>
      <c r="D33" s="144"/>
    </row>
    <row r="34" spans="1:4" ht="24" customHeight="1" x14ac:dyDescent="0.3">
      <c r="A34" s="139"/>
      <c r="B34" s="141"/>
      <c r="C34" s="150"/>
      <c r="D34" s="144"/>
    </row>
    <row r="35" spans="1:4" ht="24" customHeight="1" x14ac:dyDescent="0.3">
      <c r="A35" s="152"/>
      <c r="B35" s="148"/>
      <c r="C35" s="153"/>
      <c r="D35" s="149"/>
    </row>
    <row r="36" spans="1:4" ht="24" customHeight="1" x14ac:dyDescent="0.3">
      <c r="A36" s="154"/>
      <c r="B36" s="142"/>
      <c r="C36" s="155"/>
      <c r="D36" s="146"/>
    </row>
    <row r="37" spans="1:4" ht="24" customHeight="1" x14ac:dyDescent="0.3">
      <c r="A37" s="154"/>
      <c r="B37" s="142"/>
      <c r="C37" s="155"/>
      <c r="D37" s="146"/>
    </row>
    <row r="38" spans="1:4" ht="24" customHeight="1" x14ac:dyDescent="0.3">
      <c r="A38" s="154"/>
      <c r="B38" s="142"/>
      <c r="C38" s="155"/>
      <c r="D38" s="146"/>
    </row>
    <row r="39" spans="1:4" ht="24" customHeight="1" x14ac:dyDescent="0.3">
      <c r="A39" s="154"/>
      <c r="B39" s="142"/>
      <c r="C39" s="155"/>
      <c r="D39" s="146"/>
    </row>
    <row r="40" spans="1:4" ht="24" customHeight="1" x14ac:dyDescent="0.3">
      <c r="A40" s="154"/>
      <c r="B40" s="142"/>
      <c r="C40" s="155"/>
      <c r="D40" s="146"/>
    </row>
    <row r="41" spans="1:4" ht="24" customHeight="1" x14ac:dyDescent="0.3">
      <c r="A41" s="142"/>
      <c r="B41" s="142"/>
      <c r="C41" s="155"/>
      <c r="D41" s="146"/>
    </row>
    <row r="42" spans="1:4" ht="24" customHeight="1" x14ac:dyDescent="0.3">
      <c r="A42" s="142"/>
      <c r="B42" s="142"/>
      <c r="C42" s="155"/>
      <c r="D42" s="146"/>
    </row>
    <row r="43" spans="1:4" ht="24" customHeight="1" x14ac:dyDescent="0.3">
      <c r="A43" s="142"/>
      <c r="B43" s="142"/>
      <c r="C43" s="155"/>
      <c r="D43" s="146"/>
    </row>
    <row r="44" spans="1:4" ht="24" customHeight="1" x14ac:dyDescent="0.3">
      <c r="A44" s="142"/>
      <c r="B44" s="142"/>
      <c r="C44" s="155"/>
      <c r="D44" s="146"/>
    </row>
    <row r="45" spans="1:4" ht="24" customHeight="1" x14ac:dyDescent="0.3">
      <c r="A45" s="142"/>
      <c r="B45" s="142"/>
      <c r="C45" s="155"/>
      <c r="D45" s="146"/>
    </row>
    <row r="46" spans="1:4" ht="24" customHeight="1" x14ac:dyDescent="0.3">
      <c r="A46" s="142"/>
      <c r="B46" s="142"/>
      <c r="C46" s="155"/>
      <c r="D46" s="146"/>
    </row>
    <row r="47" spans="1:4" ht="24" customHeight="1" x14ac:dyDescent="0.3">
      <c r="A47" s="142"/>
      <c r="B47" s="142"/>
      <c r="C47" s="155"/>
      <c r="D47" s="146"/>
    </row>
    <row r="48" spans="1:4" ht="24" customHeight="1" x14ac:dyDescent="0.3">
      <c r="A48" s="142"/>
      <c r="B48" s="142"/>
      <c r="C48" s="155"/>
      <c r="D48" s="146"/>
    </row>
  </sheetData>
  <mergeCells count="1">
    <mergeCell ref="A1:B1"/>
  </mergeCells>
  <printOptions gridLines="1" gridLinesSet="0"/>
  <pageMargins left="0.5" right="0.5" top="1" bottom="1" header="0.5" footer="0.5"/>
  <pageSetup paperSize="5" orientation="portrait" horizontalDpi="240" verticalDpi="144" r:id="rId1"/>
  <headerFooter alignWithMargins="0">
    <oddHeader>&amp;C02 Lease Payments</oddHeader>
    <oddFooter>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view="pageBreakPreview" zoomScale="60" zoomScaleNormal="100" workbookViewId="0">
      <selection sqref="A1:B1"/>
    </sheetView>
  </sheetViews>
  <sheetFormatPr defaultRowHeight="18.75" customHeight="1" x14ac:dyDescent="0.2"/>
  <cols>
    <col min="1" max="1" width="10.28515625" style="73" bestFit="1" customWidth="1"/>
    <col min="2" max="2" width="33.140625" style="73" customWidth="1"/>
    <col min="3" max="3" width="16.28515625" style="92" customWidth="1"/>
    <col min="4" max="4" width="15.5703125" style="62" bestFit="1" customWidth="1"/>
    <col min="5" max="5" width="8.28515625" style="73" bestFit="1" customWidth="1"/>
    <col min="6" max="6" width="7.5703125" style="73" bestFit="1" customWidth="1"/>
    <col min="7" max="16384" width="9.140625" style="60"/>
  </cols>
  <sheetData>
    <row r="1" spans="1:6" ht="18.75" customHeight="1" x14ac:dyDescent="0.25">
      <c r="A1" s="220" t="s">
        <v>318</v>
      </c>
      <c r="B1" s="200"/>
      <c r="C1" s="40"/>
      <c r="D1" s="50"/>
      <c r="E1" s="34"/>
      <c r="F1" s="34"/>
    </row>
    <row r="2" spans="1:6" ht="18.75" customHeight="1" x14ac:dyDescent="0.2">
      <c r="A2" s="34"/>
      <c r="B2" s="34"/>
      <c r="C2" s="40"/>
      <c r="D2" s="50"/>
      <c r="E2" s="34"/>
      <c r="F2" s="34"/>
    </row>
    <row r="3" spans="1:6" s="84" customFormat="1" ht="18.75" customHeight="1" x14ac:dyDescent="0.25">
      <c r="A3" s="42" t="s">
        <v>3</v>
      </c>
      <c r="B3" s="42" t="s">
        <v>300</v>
      </c>
      <c r="C3" s="39" t="s">
        <v>302</v>
      </c>
      <c r="D3" s="54" t="s">
        <v>303</v>
      </c>
      <c r="E3" s="42" t="s">
        <v>315</v>
      </c>
      <c r="F3" s="42" t="s">
        <v>9</v>
      </c>
    </row>
    <row r="4" spans="1:6" s="84" customFormat="1" ht="18.75" customHeight="1" x14ac:dyDescent="0.25">
      <c r="A4" s="42" t="s">
        <v>125</v>
      </c>
      <c r="B4" s="42"/>
      <c r="C4" s="39"/>
      <c r="D4" s="54"/>
      <c r="E4" s="42"/>
      <c r="F4" s="42"/>
    </row>
    <row r="5" spans="1:6" ht="18.75" customHeight="1" x14ac:dyDescent="0.25">
      <c r="A5" s="34"/>
      <c r="B5" s="34"/>
      <c r="C5" s="40"/>
      <c r="D5" s="54">
        <v>5000</v>
      </c>
      <c r="E5" s="34"/>
      <c r="F5" s="34"/>
    </row>
    <row r="6" spans="1:6" ht="18.75" customHeight="1" x14ac:dyDescent="0.2">
      <c r="A6" s="34">
        <v>2152001</v>
      </c>
      <c r="B6" s="34"/>
      <c r="C6" s="86"/>
      <c r="D6" s="50">
        <f>+D5-C6</f>
        <v>5000</v>
      </c>
      <c r="E6" s="34"/>
      <c r="F6" s="36"/>
    </row>
    <row r="7" spans="1:6" ht="18.75" customHeight="1" x14ac:dyDescent="0.2">
      <c r="A7" s="34">
        <v>2152002</v>
      </c>
      <c r="B7" s="49"/>
      <c r="C7" s="86"/>
      <c r="D7" s="50">
        <f t="shared" ref="D7:D34" si="0">+D6-C7</f>
        <v>5000</v>
      </c>
      <c r="E7" s="34"/>
      <c r="F7" s="36"/>
    </row>
    <row r="8" spans="1:6" ht="18.75" customHeight="1" x14ac:dyDescent="0.2">
      <c r="A8" s="34">
        <v>2152003</v>
      </c>
      <c r="B8" s="34"/>
      <c r="C8" s="86"/>
      <c r="D8" s="50">
        <f t="shared" si="0"/>
        <v>5000</v>
      </c>
      <c r="E8" s="34"/>
      <c r="F8" s="36"/>
    </row>
    <row r="9" spans="1:6" ht="18.75" customHeight="1" x14ac:dyDescent="0.2">
      <c r="A9" s="34">
        <v>2152004</v>
      </c>
      <c r="B9" s="34"/>
      <c r="C9" s="86"/>
      <c r="D9" s="50">
        <f t="shared" si="0"/>
        <v>5000</v>
      </c>
      <c r="E9" s="34"/>
      <c r="F9" s="36"/>
    </row>
    <row r="10" spans="1:6" ht="18.75" customHeight="1" x14ac:dyDescent="0.2">
      <c r="A10" s="34">
        <v>2152005</v>
      </c>
      <c r="B10" s="34"/>
      <c r="C10" s="86"/>
      <c r="D10" s="50">
        <f t="shared" si="0"/>
        <v>5000</v>
      </c>
      <c r="E10" s="34"/>
      <c r="F10" s="36"/>
    </row>
    <row r="11" spans="1:6" ht="18.75" customHeight="1" x14ac:dyDescent="0.2">
      <c r="A11" s="34">
        <v>2152006</v>
      </c>
      <c r="B11" s="34"/>
      <c r="C11" s="86"/>
      <c r="D11" s="50">
        <f t="shared" si="0"/>
        <v>5000</v>
      </c>
      <c r="E11" s="34"/>
      <c r="F11" s="36"/>
    </row>
    <row r="12" spans="1:6" ht="18.75" customHeight="1" x14ac:dyDescent="0.2">
      <c r="A12" s="34">
        <v>2152007</v>
      </c>
      <c r="B12" s="34"/>
      <c r="C12" s="86"/>
      <c r="D12" s="50">
        <f t="shared" si="0"/>
        <v>5000</v>
      </c>
      <c r="E12" s="34"/>
      <c r="F12" s="36"/>
    </row>
    <row r="13" spans="1:6" ht="18.75" customHeight="1" x14ac:dyDescent="0.2">
      <c r="A13" s="34">
        <v>2152008</v>
      </c>
      <c r="B13" s="49"/>
      <c r="C13" s="86"/>
      <c r="D13" s="50">
        <f t="shared" si="0"/>
        <v>5000</v>
      </c>
      <c r="E13" s="34"/>
      <c r="F13" s="36"/>
    </row>
    <row r="14" spans="1:6" ht="18.75" customHeight="1" x14ac:dyDescent="0.2">
      <c r="A14" s="34">
        <v>2152009</v>
      </c>
      <c r="B14" s="87"/>
      <c r="C14" s="88"/>
      <c r="D14" s="50">
        <f t="shared" si="0"/>
        <v>5000</v>
      </c>
      <c r="E14" s="34"/>
      <c r="F14" s="36"/>
    </row>
    <row r="15" spans="1:6" ht="18.75" customHeight="1" x14ac:dyDescent="0.2">
      <c r="A15" s="34">
        <v>2152010</v>
      </c>
      <c r="B15" s="34"/>
      <c r="C15" s="86"/>
      <c r="D15" s="50">
        <f t="shared" si="0"/>
        <v>5000</v>
      </c>
      <c r="E15" s="89"/>
      <c r="F15" s="36"/>
    </row>
    <row r="16" spans="1:6" ht="18.75" customHeight="1" x14ac:dyDescent="0.2">
      <c r="A16" s="34">
        <v>2152011</v>
      </c>
      <c r="B16" s="34"/>
      <c r="C16" s="86"/>
      <c r="D16" s="50">
        <f t="shared" si="0"/>
        <v>5000</v>
      </c>
      <c r="E16" s="34"/>
      <c r="F16" s="36"/>
    </row>
    <row r="17" spans="1:10" ht="18.75" customHeight="1" x14ac:dyDescent="0.2">
      <c r="A17" s="34">
        <v>2152012</v>
      </c>
      <c r="B17" s="49"/>
      <c r="C17" s="86"/>
      <c r="D17" s="50">
        <f t="shared" si="0"/>
        <v>5000</v>
      </c>
      <c r="E17" s="34"/>
      <c r="F17" s="36"/>
    </row>
    <row r="18" spans="1:10" ht="18.75" customHeight="1" x14ac:dyDescent="0.2">
      <c r="A18" s="34">
        <v>2152013</v>
      </c>
      <c r="B18" s="34"/>
      <c r="C18" s="86"/>
      <c r="D18" s="50">
        <f t="shared" si="0"/>
        <v>5000</v>
      </c>
      <c r="E18" s="34"/>
      <c r="F18" s="36"/>
    </row>
    <row r="19" spans="1:10" ht="18.75" customHeight="1" x14ac:dyDescent="0.2">
      <c r="A19" s="34">
        <v>2152014</v>
      </c>
      <c r="B19" s="34"/>
      <c r="C19" s="86"/>
      <c r="D19" s="50">
        <f t="shared" si="0"/>
        <v>5000</v>
      </c>
      <c r="E19" s="34"/>
      <c r="F19" s="36"/>
    </row>
    <row r="20" spans="1:10" ht="18.75" customHeight="1" x14ac:dyDescent="0.2">
      <c r="A20" s="34">
        <v>2152015</v>
      </c>
      <c r="B20" s="34"/>
      <c r="C20" s="86"/>
      <c r="D20" s="50">
        <f t="shared" si="0"/>
        <v>5000</v>
      </c>
      <c r="E20" s="34"/>
      <c r="F20" s="36"/>
    </row>
    <row r="21" spans="1:10" ht="18.75" customHeight="1" x14ac:dyDescent="0.2">
      <c r="A21" s="34">
        <v>2152016</v>
      </c>
      <c r="B21" s="49"/>
      <c r="C21" s="86"/>
      <c r="D21" s="50">
        <f t="shared" si="0"/>
        <v>5000</v>
      </c>
      <c r="E21" s="34"/>
      <c r="F21" s="36"/>
    </row>
    <row r="22" spans="1:10" ht="18.75" customHeight="1" x14ac:dyDescent="0.2">
      <c r="A22" s="34">
        <v>2152017</v>
      </c>
      <c r="B22" s="34"/>
      <c r="C22" s="86"/>
      <c r="D22" s="50">
        <f t="shared" si="0"/>
        <v>5000</v>
      </c>
      <c r="E22" s="34"/>
      <c r="F22" s="36"/>
    </row>
    <row r="23" spans="1:10" ht="18.75" customHeight="1" x14ac:dyDescent="0.2">
      <c r="A23" s="34">
        <v>2152018</v>
      </c>
      <c r="B23" s="49"/>
      <c r="C23" s="86"/>
      <c r="D23" s="50">
        <f t="shared" si="0"/>
        <v>5000</v>
      </c>
      <c r="E23" s="34"/>
      <c r="F23" s="36"/>
      <c r="J23" s="94"/>
    </row>
    <row r="24" spans="1:10" ht="18.75" customHeight="1" x14ac:dyDescent="0.2">
      <c r="A24" s="34">
        <v>2152019</v>
      </c>
      <c r="B24" s="90"/>
      <c r="C24" s="86"/>
      <c r="D24" s="50">
        <f t="shared" si="0"/>
        <v>5000</v>
      </c>
      <c r="E24" s="91"/>
      <c r="F24" s="91"/>
      <c r="G24" s="94"/>
      <c r="H24" s="94"/>
    </row>
    <row r="25" spans="1:10" ht="18.75" customHeight="1" x14ac:dyDescent="0.2">
      <c r="A25" s="34">
        <v>2152020</v>
      </c>
      <c r="B25" s="49"/>
      <c r="C25" s="86"/>
      <c r="D25" s="50">
        <f t="shared" si="0"/>
        <v>5000</v>
      </c>
      <c r="E25" s="34"/>
      <c r="F25" s="36"/>
      <c r="G25" s="65"/>
    </row>
    <row r="26" spans="1:10" ht="18.75" customHeight="1" x14ac:dyDescent="0.2">
      <c r="A26" s="34">
        <v>2152021</v>
      </c>
      <c r="B26" s="49"/>
      <c r="C26" s="86"/>
      <c r="D26" s="50">
        <f t="shared" si="0"/>
        <v>5000</v>
      </c>
      <c r="E26" s="34"/>
      <c r="F26" s="36"/>
    </row>
    <row r="27" spans="1:10" ht="18.75" customHeight="1" x14ac:dyDescent="0.2">
      <c r="A27" s="34">
        <v>2152022</v>
      </c>
      <c r="B27" s="49"/>
      <c r="C27" s="40"/>
      <c r="D27" s="50">
        <f t="shared" si="0"/>
        <v>5000</v>
      </c>
      <c r="E27" s="34"/>
      <c r="F27" s="34"/>
    </row>
    <row r="28" spans="1:10" ht="18.75" customHeight="1" x14ac:dyDescent="0.2">
      <c r="A28" s="34">
        <v>2152023</v>
      </c>
      <c r="B28" s="49"/>
      <c r="C28" s="40"/>
      <c r="D28" s="50">
        <f t="shared" si="0"/>
        <v>5000</v>
      </c>
      <c r="E28" s="34"/>
      <c r="F28" s="34"/>
    </row>
    <row r="29" spans="1:10" ht="18.75" customHeight="1" x14ac:dyDescent="0.2">
      <c r="A29" s="34">
        <v>2152024</v>
      </c>
      <c r="B29" s="49"/>
      <c r="C29" s="40"/>
      <c r="D29" s="50">
        <f t="shared" si="0"/>
        <v>5000</v>
      </c>
      <c r="E29" s="34"/>
      <c r="F29" s="34"/>
    </row>
    <row r="30" spans="1:10" ht="18.75" customHeight="1" x14ac:dyDescent="0.2">
      <c r="A30" s="34">
        <v>2152025</v>
      </c>
      <c r="B30" s="49"/>
      <c r="C30" s="40"/>
      <c r="D30" s="50">
        <f t="shared" si="0"/>
        <v>5000</v>
      </c>
      <c r="E30" s="34"/>
      <c r="F30" s="34"/>
    </row>
    <row r="31" spans="1:10" ht="18.75" customHeight="1" x14ac:dyDescent="0.2">
      <c r="A31" s="34">
        <v>2152026</v>
      </c>
      <c r="B31" s="49"/>
      <c r="C31" s="40"/>
      <c r="D31" s="50">
        <f t="shared" si="0"/>
        <v>5000</v>
      </c>
      <c r="E31" s="34"/>
      <c r="F31" s="34"/>
    </row>
    <row r="32" spans="1:10" ht="18.75" customHeight="1" x14ac:dyDescent="0.2">
      <c r="A32" s="34">
        <v>2152027</v>
      </c>
      <c r="B32" s="49"/>
      <c r="C32" s="40"/>
      <c r="D32" s="50">
        <f t="shared" si="0"/>
        <v>5000</v>
      </c>
      <c r="E32" s="34"/>
      <c r="F32" s="34"/>
    </row>
    <row r="33" spans="1:6" ht="18.75" customHeight="1" x14ac:dyDescent="0.2">
      <c r="A33" s="34">
        <v>2152028</v>
      </c>
      <c r="B33" s="49"/>
      <c r="C33" s="40"/>
      <c r="D33" s="50">
        <f t="shared" si="0"/>
        <v>5000</v>
      </c>
      <c r="E33" s="34"/>
      <c r="F33" s="34"/>
    </row>
    <row r="34" spans="1:6" ht="18.75" customHeight="1" x14ac:dyDescent="0.2">
      <c r="A34" s="34">
        <v>2152029</v>
      </c>
      <c r="B34" s="49"/>
      <c r="C34" s="40"/>
      <c r="D34" s="50">
        <f t="shared" si="0"/>
        <v>5000</v>
      </c>
      <c r="E34" s="34"/>
      <c r="F34" s="34"/>
    </row>
    <row r="35" spans="1:6" ht="18.75" customHeight="1" x14ac:dyDescent="0.2">
      <c r="A35" s="34"/>
      <c r="B35" s="49"/>
      <c r="C35" s="40"/>
      <c r="D35" s="50"/>
      <c r="E35" s="34"/>
      <c r="F35" s="34"/>
    </row>
    <row r="36" spans="1:6" ht="18.75" customHeight="1" x14ac:dyDescent="0.2">
      <c r="B36" s="93"/>
    </row>
    <row r="37" spans="1:6" ht="18.75" customHeight="1" x14ac:dyDescent="0.2">
      <c r="B37" s="93"/>
    </row>
    <row r="38" spans="1:6" ht="18.75" customHeight="1" x14ac:dyDescent="0.2">
      <c r="B38" s="93"/>
    </row>
    <row r="39" spans="1:6" ht="18.75" customHeight="1" x14ac:dyDescent="0.2">
      <c r="B39" s="93"/>
    </row>
    <row r="40" spans="1:6" ht="18.75" customHeight="1" x14ac:dyDescent="0.2">
      <c r="B40" s="93"/>
    </row>
    <row r="41" spans="1:6" ht="18.75" customHeight="1" x14ac:dyDescent="0.2">
      <c r="B41" s="93"/>
    </row>
    <row r="42" spans="1:6" ht="18.75" customHeight="1" x14ac:dyDescent="0.2">
      <c r="B42" s="93"/>
    </row>
    <row r="43" spans="1:6" ht="18.75" customHeight="1" x14ac:dyDescent="0.2">
      <c r="B43" s="93"/>
    </row>
    <row r="44" spans="1:6" ht="18.75" customHeight="1" x14ac:dyDescent="0.2">
      <c r="B44" s="93"/>
    </row>
    <row r="45" spans="1:6" ht="18.75" customHeight="1" x14ac:dyDescent="0.2">
      <c r="B45" s="93"/>
    </row>
    <row r="46" spans="1:6" ht="18.75" customHeight="1" x14ac:dyDescent="0.2">
      <c r="B46" s="93"/>
    </row>
    <row r="47" spans="1:6" ht="18.75" customHeight="1" x14ac:dyDescent="0.2">
      <c r="B47" s="93"/>
    </row>
    <row r="48" spans="1:6" ht="18.75" customHeight="1" x14ac:dyDescent="0.2">
      <c r="B48" s="93"/>
    </row>
    <row r="49" spans="2:2" ht="18.75" customHeight="1" x14ac:dyDescent="0.2">
      <c r="B49" s="93"/>
    </row>
    <row r="50" spans="2:2" ht="18.75" customHeight="1" x14ac:dyDescent="0.2">
      <c r="B50" s="93"/>
    </row>
    <row r="51" spans="2:2" ht="18.75" customHeight="1" x14ac:dyDescent="0.2">
      <c r="B51" s="93"/>
    </row>
    <row r="52" spans="2:2" ht="18.75" customHeight="1" x14ac:dyDescent="0.2">
      <c r="B52" s="93"/>
    </row>
    <row r="53" spans="2:2" ht="18.75" customHeight="1" x14ac:dyDescent="0.2">
      <c r="B53" s="93"/>
    </row>
    <row r="54" spans="2:2" ht="18.75" customHeight="1" x14ac:dyDescent="0.2">
      <c r="B54" s="93"/>
    </row>
    <row r="55" spans="2:2" ht="18.75" customHeight="1" x14ac:dyDescent="0.2">
      <c r="B55" s="93"/>
    </row>
    <row r="56" spans="2:2" ht="18.75" customHeight="1" x14ac:dyDescent="0.2">
      <c r="B56" s="93"/>
    </row>
    <row r="57" spans="2:2" ht="18.75" customHeight="1" x14ac:dyDescent="0.2">
      <c r="B57" s="93"/>
    </row>
    <row r="58" spans="2:2" ht="18.75" customHeight="1" x14ac:dyDescent="0.2">
      <c r="B58" s="93"/>
    </row>
    <row r="59" spans="2:2" ht="18.75" customHeight="1" x14ac:dyDescent="0.2">
      <c r="B59" s="93"/>
    </row>
    <row r="60" spans="2:2" ht="18.75" customHeight="1" x14ac:dyDescent="0.2">
      <c r="B60" s="93"/>
    </row>
    <row r="61" spans="2:2" ht="18.75" customHeight="1" x14ac:dyDescent="0.2">
      <c r="B61" s="93"/>
    </row>
    <row r="62" spans="2:2" ht="18.75" customHeight="1" x14ac:dyDescent="0.2">
      <c r="B62" s="93"/>
    </row>
    <row r="63" spans="2:2" ht="18.75" customHeight="1" x14ac:dyDescent="0.2">
      <c r="B63" s="93"/>
    </row>
    <row r="64" spans="2:2" ht="18.75" customHeight="1" x14ac:dyDescent="0.2">
      <c r="B64" s="93"/>
    </row>
    <row r="65" spans="2:2" ht="18.75" customHeight="1" x14ac:dyDescent="0.2">
      <c r="B65" s="93"/>
    </row>
    <row r="66" spans="2:2" ht="18.75" customHeight="1" x14ac:dyDescent="0.2">
      <c r="B66" s="93"/>
    </row>
    <row r="67" spans="2:2" ht="18.75" customHeight="1" x14ac:dyDescent="0.2">
      <c r="B67" s="93"/>
    </row>
    <row r="68" spans="2:2" ht="18.75" customHeight="1" x14ac:dyDescent="0.2">
      <c r="B68" s="93"/>
    </row>
    <row r="69" spans="2:2" ht="18.75" customHeight="1" x14ac:dyDescent="0.2">
      <c r="B69" s="93"/>
    </row>
    <row r="70" spans="2:2" ht="18.75" customHeight="1" x14ac:dyDescent="0.2">
      <c r="B70" s="93"/>
    </row>
    <row r="71" spans="2:2" ht="18.75" customHeight="1" x14ac:dyDescent="0.2">
      <c r="B71" s="93"/>
    </row>
    <row r="72" spans="2:2" ht="18.75" customHeight="1" x14ac:dyDescent="0.2">
      <c r="B72" s="93"/>
    </row>
    <row r="73" spans="2:2" ht="18.75" customHeight="1" x14ac:dyDescent="0.2">
      <c r="B73" s="93"/>
    </row>
    <row r="74" spans="2:2" ht="18.75" customHeight="1" x14ac:dyDescent="0.2">
      <c r="B74" s="93"/>
    </row>
    <row r="75" spans="2:2" ht="18.75" customHeight="1" x14ac:dyDescent="0.2">
      <c r="B75" s="93"/>
    </row>
    <row r="76" spans="2:2" ht="18.75" customHeight="1" x14ac:dyDescent="0.2">
      <c r="B76" s="93"/>
    </row>
    <row r="77" spans="2:2" ht="18.75" customHeight="1" x14ac:dyDescent="0.2">
      <c r="B77" s="93"/>
    </row>
    <row r="78" spans="2:2" ht="18.75" customHeight="1" x14ac:dyDescent="0.2">
      <c r="B78" s="93"/>
    </row>
    <row r="79" spans="2:2" ht="18.75" customHeight="1" x14ac:dyDescent="0.2">
      <c r="B79" s="93"/>
    </row>
    <row r="80" spans="2:2" ht="18.75" customHeight="1" x14ac:dyDescent="0.2">
      <c r="B80" s="93"/>
    </row>
    <row r="81" spans="2:2" ht="18.75" customHeight="1" x14ac:dyDescent="0.2">
      <c r="B81" s="93"/>
    </row>
    <row r="82" spans="2:2" ht="18.75" customHeight="1" x14ac:dyDescent="0.2">
      <c r="B82" s="93"/>
    </row>
    <row r="83" spans="2:2" ht="18.75" customHeight="1" x14ac:dyDescent="0.2">
      <c r="B83" s="93"/>
    </row>
    <row r="84" spans="2:2" ht="18.75" customHeight="1" x14ac:dyDescent="0.2">
      <c r="B84" s="93"/>
    </row>
    <row r="85" spans="2:2" ht="18.75" customHeight="1" x14ac:dyDescent="0.2">
      <c r="B85" s="93"/>
    </row>
    <row r="86" spans="2:2" ht="18.75" customHeight="1" x14ac:dyDescent="0.2">
      <c r="B86" s="93"/>
    </row>
    <row r="87" spans="2:2" ht="18.75" customHeight="1" x14ac:dyDescent="0.2">
      <c r="B87" s="93"/>
    </row>
    <row r="88" spans="2:2" ht="18.75" customHeight="1" x14ac:dyDescent="0.2">
      <c r="B88" s="93"/>
    </row>
    <row r="89" spans="2:2" ht="18.75" customHeight="1" x14ac:dyDescent="0.2">
      <c r="B89" s="93"/>
    </row>
    <row r="90" spans="2:2" ht="18.75" customHeight="1" x14ac:dyDescent="0.2">
      <c r="B90" s="93"/>
    </row>
    <row r="91" spans="2:2" ht="18.75" customHeight="1" x14ac:dyDescent="0.2">
      <c r="B91" s="93"/>
    </row>
    <row r="92" spans="2:2" ht="18.75" customHeight="1" x14ac:dyDescent="0.2">
      <c r="B92" s="93"/>
    </row>
    <row r="93" spans="2:2" ht="18.75" customHeight="1" x14ac:dyDescent="0.2">
      <c r="B93" s="93"/>
    </row>
    <row r="94" spans="2:2" ht="18.75" customHeight="1" x14ac:dyDescent="0.2">
      <c r="B94" s="93"/>
    </row>
    <row r="95" spans="2:2" ht="18.75" customHeight="1" x14ac:dyDescent="0.2">
      <c r="B95" s="93"/>
    </row>
    <row r="96" spans="2:2" ht="18.75" customHeight="1" x14ac:dyDescent="0.2">
      <c r="B96" s="93"/>
    </row>
    <row r="97" spans="2:2" ht="18.75" customHeight="1" x14ac:dyDescent="0.2">
      <c r="B97" s="93"/>
    </row>
    <row r="98" spans="2:2" ht="18.75" customHeight="1" x14ac:dyDescent="0.2">
      <c r="B98" s="93"/>
    </row>
    <row r="99" spans="2:2" ht="18.75" customHeight="1" x14ac:dyDescent="0.2">
      <c r="B99" s="93"/>
    </row>
    <row r="100" spans="2:2" ht="18.75" customHeight="1" x14ac:dyDescent="0.2">
      <c r="B100" s="93"/>
    </row>
  </sheetData>
  <mergeCells count="1">
    <mergeCell ref="A1:B1"/>
  </mergeCells>
  <pageMargins left="0.75" right="0.75" top="1" bottom="1" header="0.5" footer="0.5"/>
  <pageSetup orientation="portrait" horizontalDpi="4294967292" verticalDpi="300" r:id="rId1"/>
  <headerFooter alignWithMargins="0">
    <oddHeader>&amp;C&amp;"Arial,Bold"52 Public Notices\Articles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BreakPreview" zoomScale="60" zoomScaleNormal="100" workbookViewId="0">
      <selection sqref="A1:B1"/>
    </sheetView>
  </sheetViews>
  <sheetFormatPr defaultRowHeight="18.75" customHeight="1" x14ac:dyDescent="0.2"/>
  <cols>
    <col min="1" max="1" width="10.28515625" style="73" bestFit="1" customWidth="1"/>
    <col min="2" max="2" width="31.7109375" style="73" customWidth="1"/>
    <col min="3" max="3" width="14.42578125" style="73" customWidth="1"/>
    <col min="4" max="4" width="15.5703125" style="79" bestFit="1" customWidth="1"/>
    <col min="5" max="5" width="8.85546875" style="73" customWidth="1"/>
    <col min="6" max="6" width="9.85546875" style="73" customWidth="1"/>
    <col min="7" max="16384" width="9.140625" style="60"/>
  </cols>
  <sheetData>
    <row r="1" spans="1:7" ht="18.75" customHeight="1" x14ac:dyDescent="0.25">
      <c r="A1" s="220" t="s">
        <v>319</v>
      </c>
      <c r="B1" s="197"/>
      <c r="C1" s="42">
        <v>2153000</v>
      </c>
      <c r="D1" s="47"/>
      <c r="E1" s="34"/>
      <c r="F1" s="34"/>
    </row>
    <row r="2" spans="1:7" ht="18.75" customHeight="1" x14ac:dyDescent="0.2">
      <c r="A2" s="34"/>
      <c r="B2" s="34"/>
      <c r="C2" s="34"/>
      <c r="D2" s="47"/>
      <c r="E2" s="34"/>
      <c r="F2" s="34"/>
    </row>
    <row r="3" spans="1:7" s="84" customFormat="1" ht="18.75" customHeight="1" x14ac:dyDescent="0.25">
      <c r="A3" s="42" t="s">
        <v>3</v>
      </c>
      <c r="B3" s="42" t="s">
        <v>300</v>
      </c>
      <c r="C3" s="42" t="s">
        <v>302</v>
      </c>
      <c r="D3" s="44" t="s">
        <v>303</v>
      </c>
      <c r="E3" s="42" t="s">
        <v>315</v>
      </c>
      <c r="F3" s="42" t="s">
        <v>9</v>
      </c>
    </row>
    <row r="4" spans="1:7" s="84" customFormat="1" ht="18.75" customHeight="1" x14ac:dyDescent="0.25">
      <c r="A4" s="42" t="s">
        <v>125</v>
      </c>
      <c r="B4" s="42"/>
      <c r="C4" s="42"/>
      <c r="D4" s="44"/>
      <c r="E4" s="42"/>
      <c r="F4" s="42" t="s">
        <v>297</v>
      </c>
    </row>
    <row r="5" spans="1:7" ht="18.75" customHeight="1" x14ac:dyDescent="0.25">
      <c r="A5" s="34"/>
      <c r="B5" s="34"/>
      <c r="C5" s="34"/>
      <c r="D5" s="44">
        <v>4000</v>
      </c>
      <c r="E5" s="34"/>
      <c r="F5" s="34"/>
    </row>
    <row r="6" spans="1:7" ht="18.75" customHeight="1" x14ac:dyDescent="0.2">
      <c r="A6" s="34">
        <v>2153001</v>
      </c>
      <c r="B6" s="34"/>
      <c r="C6" s="83"/>
      <c r="D6" s="47">
        <f>+D5-C6</f>
        <v>4000</v>
      </c>
      <c r="E6" s="34"/>
      <c r="F6" s="36"/>
      <c r="G6" s="94"/>
    </row>
    <row r="7" spans="1:7" ht="18.75" customHeight="1" x14ac:dyDescent="0.2">
      <c r="A7" s="34">
        <v>2153002</v>
      </c>
      <c r="B7" s="34"/>
      <c r="C7" s="47"/>
      <c r="D7" s="47">
        <f t="shared" ref="D7:D33" si="0">+D6-C7</f>
        <v>4000</v>
      </c>
      <c r="E7" s="34"/>
      <c r="F7" s="34"/>
    </row>
    <row r="8" spans="1:7" ht="18.75" customHeight="1" x14ac:dyDescent="0.2">
      <c r="A8" s="34">
        <v>2153003</v>
      </c>
      <c r="B8" s="34"/>
      <c r="C8" s="47"/>
      <c r="D8" s="47">
        <f t="shared" si="0"/>
        <v>4000</v>
      </c>
      <c r="E8" s="34"/>
      <c r="F8" s="34"/>
    </row>
    <row r="9" spans="1:7" ht="18.75" customHeight="1" x14ac:dyDescent="0.2">
      <c r="A9" s="34">
        <v>2153004</v>
      </c>
      <c r="B9" s="34"/>
      <c r="C9" s="47"/>
      <c r="D9" s="47">
        <f t="shared" si="0"/>
        <v>4000</v>
      </c>
      <c r="E9" s="34"/>
      <c r="F9" s="34"/>
    </row>
    <row r="10" spans="1:7" ht="18.75" customHeight="1" x14ac:dyDescent="0.2">
      <c r="A10" s="34">
        <v>2153005</v>
      </c>
      <c r="B10" s="34"/>
      <c r="C10" s="47"/>
      <c r="D10" s="47">
        <f t="shared" si="0"/>
        <v>4000</v>
      </c>
      <c r="E10" s="34"/>
      <c r="F10" s="34"/>
    </row>
    <row r="11" spans="1:7" ht="18.75" customHeight="1" x14ac:dyDescent="0.2">
      <c r="A11" s="34">
        <v>2153006</v>
      </c>
      <c r="B11" s="34"/>
      <c r="C11" s="47"/>
      <c r="D11" s="47">
        <f t="shared" si="0"/>
        <v>4000</v>
      </c>
      <c r="E11" s="34"/>
      <c r="F11" s="34"/>
    </row>
    <row r="12" spans="1:7" ht="18.75" customHeight="1" x14ac:dyDescent="0.2">
      <c r="A12" s="34">
        <v>2153007</v>
      </c>
      <c r="B12" s="34"/>
      <c r="C12" s="47"/>
      <c r="D12" s="47">
        <f t="shared" si="0"/>
        <v>4000</v>
      </c>
      <c r="E12" s="34"/>
      <c r="F12" s="34"/>
    </row>
    <row r="13" spans="1:7" ht="18.75" customHeight="1" x14ac:dyDescent="0.2">
      <c r="A13" s="34">
        <v>2153008</v>
      </c>
      <c r="B13" s="34"/>
      <c r="C13" s="47"/>
      <c r="D13" s="47">
        <f t="shared" si="0"/>
        <v>4000</v>
      </c>
      <c r="E13" s="34"/>
      <c r="F13" s="34"/>
    </row>
    <row r="14" spans="1:7" ht="18.75" customHeight="1" x14ac:dyDescent="0.2">
      <c r="A14" s="34">
        <v>2153009</v>
      </c>
      <c r="B14" s="34"/>
      <c r="C14" s="47"/>
      <c r="D14" s="47">
        <f t="shared" si="0"/>
        <v>4000</v>
      </c>
      <c r="E14" s="34"/>
      <c r="F14" s="34"/>
    </row>
    <row r="15" spans="1:7" ht="18.75" customHeight="1" x14ac:dyDescent="0.2">
      <c r="A15" s="34">
        <v>2153010</v>
      </c>
      <c r="B15" s="34"/>
      <c r="C15" s="47"/>
      <c r="D15" s="47">
        <f t="shared" si="0"/>
        <v>4000</v>
      </c>
      <c r="E15" s="34"/>
      <c r="F15" s="34"/>
    </row>
    <row r="16" spans="1:7" ht="18.75" customHeight="1" x14ac:dyDescent="0.2">
      <c r="A16" s="34">
        <v>2153011</v>
      </c>
      <c r="B16" s="34"/>
      <c r="C16" s="47"/>
      <c r="D16" s="47">
        <f t="shared" si="0"/>
        <v>4000</v>
      </c>
      <c r="E16" s="34"/>
      <c r="F16" s="34"/>
    </row>
    <row r="17" spans="1:6" ht="18.75" customHeight="1" x14ac:dyDescent="0.2">
      <c r="A17" s="34">
        <v>2153012</v>
      </c>
      <c r="B17" s="34"/>
      <c r="C17" s="47"/>
      <c r="D17" s="47">
        <f t="shared" si="0"/>
        <v>4000</v>
      </c>
      <c r="E17" s="34"/>
      <c r="F17" s="34"/>
    </row>
    <row r="18" spans="1:6" ht="18.75" customHeight="1" x14ac:dyDescent="0.2">
      <c r="A18" s="34">
        <v>2153013</v>
      </c>
      <c r="B18" s="34"/>
      <c r="C18" s="47"/>
      <c r="D18" s="47">
        <f t="shared" si="0"/>
        <v>4000</v>
      </c>
      <c r="E18" s="34"/>
      <c r="F18" s="34"/>
    </row>
    <row r="19" spans="1:6" ht="18.75" customHeight="1" x14ac:dyDescent="0.2">
      <c r="A19" s="34">
        <v>2153014</v>
      </c>
      <c r="B19" s="34"/>
      <c r="C19" s="47"/>
      <c r="D19" s="47">
        <f t="shared" si="0"/>
        <v>4000</v>
      </c>
      <c r="E19" s="34"/>
      <c r="F19" s="34"/>
    </row>
    <row r="20" spans="1:6" ht="18.75" customHeight="1" x14ac:dyDescent="0.2">
      <c r="A20" s="34">
        <v>2153015</v>
      </c>
      <c r="B20" s="34"/>
      <c r="C20" s="47"/>
      <c r="D20" s="47">
        <f t="shared" si="0"/>
        <v>4000</v>
      </c>
      <c r="E20" s="34"/>
      <c r="F20" s="34"/>
    </row>
    <row r="21" spans="1:6" ht="18.75" customHeight="1" x14ac:dyDescent="0.2">
      <c r="A21" s="34">
        <v>2153016</v>
      </c>
      <c r="B21" s="34"/>
      <c r="C21" s="47"/>
      <c r="D21" s="47">
        <f t="shared" si="0"/>
        <v>4000</v>
      </c>
      <c r="E21" s="34"/>
      <c r="F21" s="34"/>
    </row>
    <row r="22" spans="1:6" ht="18.75" customHeight="1" x14ac:dyDescent="0.2">
      <c r="A22" s="34">
        <v>2153017</v>
      </c>
      <c r="B22" s="34"/>
      <c r="C22" s="47"/>
      <c r="D22" s="47">
        <f t="shared" si="0"/>
        <v>4000</v>
      </c>
      <c r="E22" s="34"/>
      <c r="F22" s="34"/>
    </row>
    <row r="23" spans="1:6" ht="18.75" customHeight="1" x14ac:dyDescent="0.2">
      <c r="A23" s="34">
        <v>2153018</v>
      </c>
      <c r="B23" s="34"/>
      <c r="C23" s="47"/>
      <c r="D23" s="47">
        <f t="shared" si="0"/>
        <v>4000</v>
      </c>
      <c r="E23" s="34"/>
      <c r="F23" s="34"/>
    </row>
    <row r="24" spans="1:6" ht="18.75" customHeight="1" x14ac:dyDescent="0.2">
      <c r="A24" s="34">
        <v>2153019</v>
      </c>
      <c r="B24" s="34"/>
      <c r="C24" s="47"/>
      <c r="D24" s="47">
        <f t="shared" si="0"/>
        <v>4000</v>
      </c>
      <c r="E24" s="34"/>
      <c r="F24" s="34"/>
    </row>
    <row r="25" spans="1:6" ht="18.75" customHeight="1" x14ac:dyDescent="0.2">
      <c r="A25" s="34">
        <v>2153020</v>
      </c>
      <c r="B25" s="34"/>
      <c r="C25" s="47"/>
      <c r="D25" s="47">
        <f t="shared" si="0"/>
        <v>4000</v>
      </c>
      <c r="E25" s="34"/>
      <c r="F25" s="34"/>
    </row>
    <row r="26" spans="1:6" ht="18.75" customHeight="1" x14ac:dyDescent="0.2">
      <c r="A26" s="34">
        <v>2153021</v>
      </c>
      <c r="B26" s="34"/>
      <c r="C26" s="34"/>
      <c r="D26" s="47">
        <f t="shared" si="0"/>
        <v>4000</v>
      </c>
      <c r="E26" s="34"/>
      <c r="F26" s="34"/>
    </row>
    <row r="27" spans="1:6" ht="18.75" customHeight="1" x14ac:dyDescent="0.2">
      <c r="A27" s="34">
        <v>2153022</v>
      </c>
      <c r="B27" s="34"/>
      <c r="C27" s="34"/>
      <c r="D27" s="47">
        <f t="shared" si="0"/>
        <v>4000</v>
      </c>
      <c r="E27" s="34"/>
      <c r="F27" s="34"/>
    </row>
    <row r="28" spans="1:6" ht="18.75" customHeight="1" x14ac:dyDescent="0.2">
      <c r="A28" s="34">
        <v>2153023</v>
      </c>
      <c r="B28" s="34"/>
      <c r="C28" s="34"/>
      <c r="D28" s="47">
        <f t="shared" si="0"/>
        <v>4000</v>
      </c>
      <c r="E28" s="34"/>
      <c r="F28" s="34"/>
    </row>
    <row r="29" spans="1:6" ht="18.75" customHeight="1" x14ac:dyDescent="0.2">
      <c r="A29" s="34">
        <v>2153024</v>
      </c>
      <c r="B29" s="34"/>
      <c r="C29" s="34"/>
      <c r="D29" s="47">
        <f t="shared" si="0"/>
        <v>4000</v>
      </c>
      <c r="E29" s="34"/>
      <c r="F29" s="34"/>
    </row>
    <row r="30" spans="1:6" ht="18.75" customHeight="1" x14ac:dyDescent="0.2">
      <c r="A30" s="34">
        <v>2153025</v>
      </c>
      <c r="B30" s="34"/>
      <c r="C30" s="34"/>
      <c r="D30" s="47">
        <f t="shared" si="0"/>
        <v>4000</v>
      </c>
      <c r="E30" s="34"/>
      <c r="F30" s="34"/>
    </row>
    <row r="31" spans="1:6" ht="18.75" customHeight="1" x14ac:dyDescent="0.2">
      <c r="A31" s="34">
        <v>2153026</v>
      </c>
      <c r="B31" s="34"/>
      <c r="C31" s="34"/>
      <c r="D31" s="47">
        <f t="shared" si="0"/>
        <v>4000</v>
      </c>
      <c r="E31" s="34"/>
      <c r="F31" s="34"/>
    </row>
    <row r="32" spans="1:6" ht="18.75" customHeight="1" x14ac:dyDescent="0.2">
      <c r="A32" s="34">
        <v>2153027</v>
      </c>
      <c r="B32" s="34"/>
      <c r="C32" s="34"/>
      <c r="D32" s="47">
        <f t="shared" si="0"/>
        <v>4000</v>
      </c>
      <c r="E32" s="34"/>
      <c r="F32" s="34"/>
    </row>
    <row r="33" spans="1:6" ht="18.75" customHeight="1" x14ac:dyDescent="0.2">
      <c r="A33" s="34">
        <v>2153028</v>
      </c>
      <c r="B33" s="34"/>
      <c r="C33" s="34"/>
      <c r="D33" s="47">
        <f t="shared" si="0"/>
        <v>4000</v>
      </c>
      <c r="E33" s="34"/>
      <c r="F33" s="34"/>
    </row>
    <row r="34" spans="1:6" ht="18.75" customHeight="1" x14ac:dyDescent="0.2">
      <c r="A34" s="34"/>
      <c r="B34" s="34"/>
      <c r="C34" s="34"/>
      <c r="D34" s="47"/>
      <c r="E34" s="34"/>
      <c r="F34" s="34"/>
    </row>
  </sheetData>
  <mergeCells count="1">
    <mergeCell ref="A1:B1"/>
  </mergeCells>
  <pageMargins left="0.75" right="0.75" top="1" bottom="1" header="0.5" footer="0.5"/>
  <pageSetup orientation="portrait" horizontalDpi="4294967292" verticalDpi="300" r:id="rId1"/>
  <headerFooter alignWithMargins="0">
    <oddHeader>&amp;C&amp;"Arial,Bold"53 Tax Assessment\Collection Fees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view="pageBreakPreview" zoomScale="60" zoomScaleNormal="100" workbookViewId="0">
      <selection sqref="A1:B1"/>
    </sheetView>
  </sheetViews>
  <sheetFormatPr defaultRowHeight="18.75" customHeight="1" x14ac:dyDescent="0.2"/>
  <cols>
    <col min="1" max="1" width="10.28515625" style="34" bestFit="1" customWidth="1"/>
    <col min="2" max="2" width="22.28515625" style="34" customWidth="1"/>
    <col min="3" max="3" width="15.140625" style="34" bestFit="1" customWidth="1"/>
    <col min="4" max="4" width="15.5703125" style="47" bestFit="1" customWidth="1"/>
    <col min="5" max="6" width="9.140625" style="34"/>
    <col min="7" max="16384" width="9.140625" style="24"/>
  </cols>
  <sheetData>
    <row r="1" spans="1:6" ht="18.75" customHeight="1" x14ac:dyDescent="0.25">
      <c r="A1" s="221" t="s">
        <v>320</v>
      </c>
      <c r="B1" s="202"/>
      <c r="C1" s="42">
        <v>2154000</v>
      </c>
    </row>
    <row r="3" spans="1:6" ht="18.75" customHeight="1" x14ac:dyDescent="0.25">
      <c r="A3" s="42" t="s">
        <v>3</v>
      </c>
      <c r="B3" s="42" t="s">
        <v>300</v>
      </c>
      <c r="C3" s="42" t="s">
        <v>302</v>
      </c>
      <c r="D3" s="44" t="s">
        <v>303</v>
      </c>
      <c r="E3" s="42" t="s">
        <v>315</v>
      </c>
      <c r="F3" s="42" t="s">
        <v>9</v>
      </c>
    </row>
    <row r="4" spans="1:6" ht="18.75" customHeight="1" x14ac:dyDescent="0.25">
      <c r="A4" s="42" t="s">
        <v>125</v>
      </c>
      <c r="E4" s="42"/>
      <c r="F4" s="42"/>
    </row>
    <row r="5" spans="1:6" ht="18.75" customHeight="1" x14ac:dyDescent="0.25">
      <c r="D5" s="44">
        <v>5000</v>
      </c>
    </row>
    <row r="6" spans="1:6" ht="18.75" customHeight="1" x14ac:dyDescent="0.2">
      <c r="A6" s="34">
        <v>2154001</v>
      </c>
      <c r="D6" s="47">
        <f t="shared" ref="D6:D34" si="0">+D5-C6</f>
        <v>5000</v>
      </c>
    </row>
    <row r="7" spans="1:6" ht="18.75" customHeight="1" x14ac:dyDescent="0.2">
      <c r="A7" s="34">
        <v>2154002</v>
      </c>
      <c r="D7" s="47">
        <f t="shared" si="0"/>
        <v>5000</v>
      </c>
    </row>
    <row r="8" spans="1:6" ht="18.75" customHeight="1" x14ac:dyDescent="0.2">
      <c r="A8" s="34">
        <v>2154003</v>
      </c>
      <c r="D8" s="47">
        <f t="shared" si="0"/>
        <v>5000</v>
      </c>
    </row>
    <row r="9" spans="1:6" ht="18.75" customHeight="1" x14ac:dyDescent="0.2">
      <c r="A9" s="34">
        <v>2154004</v>
      </c>
      <c r="D9" s="47">
        <f t="shared" si="0"/>
        <v>5000</v>
      </c>
    </row>
    <row r="10" spans="1:6" ht="18.75" customHeight="1" x14ac:dyDescent="0.2">
      <c r="A10" s="34">
        <v>2154005</v>
      </c>
      <c r="D10" s="47">
        <f t="shared" si="0"/>
        <v>5000</v>
      </c>
    </row>
    <row r="11" spans="1:6" ht="18.75" customHeight="1" x14ac:dyDescent="0.2">
      <c r="A11" s="34">
        <v>2154006</v>
      </c>
      <c r="D11" s="47">
        <f t="shared" si="0"/>
        <v>5000</v>
      </c>
    </row>
    <row r="12" spans="1:6" ht="18.75" customHeight="1" x14ac:dyDescent="0.2">
      <c r="A12" s="34">
        <v>2154007</v>
      </c>
      <c r="D12" s="47">
        <f t="shared" si="0"/>
        <v>5000</v>
      </c>
    </row>
    <row r="13" spans="1:6" ht="18.75" customHeight="1" x14ac:dyDescent="0.2">
      <c r="A13" s="34">
        <v>2154008</v>
      </c>
      <c r="D13" s="47">
        <f t="shared" si="0"/>
        <v>5000</v>
      </c>
    </row>
    <row r="14" spans="1:6" ht="18.75" customHeight="1" x14ac:dyDescent="0.2">
      <c r="A14" s="34">
        <v>2154009</v>
      </c>
      <c r="D14" s="47">
        <f t="shared" si="0"/>
        <v>5000</v>
      </c>
    </row>
    <row r="15" spans="1:6" ht="18.75" customHeight="1" x14ac:dyDescent="0.2">
      <c r="A15" s="34">
        <v>2154010</v>
      </c>
      <c r="D15" s="47">
        <f t="shared" si="0"/>
        <v>5000</v>
      </c>
    </row>
    <row r="16" spans="1:6" ht="18.75" customHeight="1" x14ac:dyDescent="0.2">
      <c r="A16" s="34">
        <v>2154011</v>
      </c>
      <c r="D16" s="47">
        <f t="shared" si="0"/>
        <v>5000</v>
      </c>
    </row>
    <row r="17" spans="1:4" ht="18.75" customHeight="1" x14ac:dyDescent="0.2">
      <c r="A17" s="34">
        <v>2154012</v>
      </c>
      <c r="D17" s="47">
        <f t="shared" si="0"/>
        <v>5000</v>
      </c>
    </row>
    <row r="18" spans="1:4" ht="18.75" customHeight="1" x14ac:dyDescent="0.2">
      <c r="A18" s="34">
        <v>2154013</v>
      </c>
      <c r="D18" s="47">
        <f t="shared" si="0"/>
        <v>5000</v>
      </c>
    </row>
    <row r="19" spans="1:4" ht="18.75" customHeight="1" x14ac:dyDescent="0.2">
      <c r="A19" s="34">
        <v>2154014</v>
      </c>
      <c r="D19" s="47">
        <f t="shared" si="0"/>
        <v>5000</v>
      </c>
    </row>
    <row r="20" spans="1:4" ht="18.75" customHeight="1" x14ac:dyDescent="0.2">
      <c r="A20" s="34">
        <v>2154015</v>
      </c>
      <c r="D20" s="47">
        <f t="shared" si="0"/>
        <v>5000</v>
      </c>
    </row>
    <row r="21" spans="1:4" ht="18.75" customHeight="1" x14ac:dyDescent="0.2">
      <c r="A21" s="34">
        <v>2154016</v>
      </c>
      <c r="D21" s="47">
        <f t="shared" si="0"/>
        <v>5000</v>
      </c>
    </row>
    <row r="22" spans="1:4" ht="18.75" customHeight="1" x14ac:dyDescent="0.2">
      <c r="A22" s="34">
        <v>2154017</v>
      </c>
      <c r="D22" s="47">
        <f t="shared" si="0"/>
        <v>5000</v>
      </c>
    </row>
    <row r="23" spans="1:4" ht="18.75" customHeight="1" x14ac:dyDescent="0.2">
      <c r="A23" s="34">
        <v>2154018</v>
      </c>
      <c r="D23" s="47">
        <f t="shared" si="0"/>
        <v>5000</v>
      </c>
    </row>
    <row r="24" spans="1:4" ht="18.75" customHeight="1" x14ac:dyDescent="0.2">
      <c r="A24" s="34">
        <v>2154019</v>
      </c>
      <c r="D24" s="47">
        <f t="shared" si="0"/>
        <v>5000</v>
      </c>
    </row>
    <row r="25" spans="1:4" ht="18.75" customHeight="1" x14ac:dyDescent="0.2">
      <c r="A25" s="34">
        <v>2154020</v>
      </c>
      <c r="D25" s="47">
        <f t="shared" si="0"/>
        <v>5000</v>
      </c>
    </row>
    <row r="26" spans="1:4" ht="18.75" customHeight="1" x14ac:dyDescent="0.2">
      <c r="A26" s="34">
        <v>2154021</v>
      </c>
      <c r="D26" s="47">
        <f t="shared" si="0"/>
        <v>5000</v>
      </c>
    </row>
    <row r="27" spans="1:4" ht="18.75" customHeight="1" x14ac:dyDescent="0.2">
      <c r="A27" s="34">
        <v>2154022</v>
      </c>
      <c r="D27" s="47">
        <f t="shared" si="0"/>
        <v>5000</v>
      </c>
    </row>
    <row r="28" spans="1:4" ht="18.75" customHeight="1" x14ac:dyDescent="0.2">
      <c r="A28" s="34">
        <v>2154023</v>
      </c>
      <c r="D28" s="47">
        <f t="shared" si="0"/>
        <v>5000</v>
      </c>
    </row>
    <row r="29" spans="1:4" ht="18.75" customHeight="1" x14ac:dyDescent="0.2">
      <c r="A29" s="34">
        <v>2154024</v>
      </c>
      <c r="D29" s="47">
        <f t="shared" si="0"/>
        <v>5000</v>
      </c>
    </row>
    <row r="30" spans="1:4" ht="18.75" customHeight="1" x14ac:dyDescent="0.2">
      <c r="A30" s="34">
        <v>2154025</v>
      </c>
      <c r="D30" s="47">
        <f t="shared" si="0"/>
        <v>5000</v>
      </c>
    </row>
    <row r="31" spans="1:4" ht="18.75" customHeight="1" x14ac:dyDescent="0.2">
      <c r="A31" s="34">
        <v>2154026</v>
      </c>
      <c r="D31" s="47">
        <f t="shared" si="0"/>
        <v>5000</v>
      </c>
    </row>
    <row r="32" spans="1:4" ht="18.75" customHeight="1" x14ac:dyDescent="0.2">
      <c r="A32" s="34">
        <v>2154027</v>
      </c>
      <c r="D32" s="47">
        <f t="shared" si="0"/>
        <v>5000</v>
      </c>
    </row>
    <row r="33" spans="1:4" ht="18.75" customHeight="1" x14ac:dyDescent="0.2">
      <c r="A33" s="34">
        <v>2154028</v>
      </c>
      <c r="D33" s="47">
        <f t="shared" si="0"/>
        <v>5000</v>
      </c>
    </row>
    <row r="34" spans="1:4" ht="18.75" customHeight="1" x14ac:dyDescent="0.2">
      <c r="A34" s="34">
        <v>2154029</v>
      </c>
      <c r="D34" s="47">
        <f t="shared" si="0"/>
        <v>5000</v>
      </c>
    </row>
  </sheetData>
  <mergeCells count="1">
    <mergeCell ref="A1:B1"/>
  </mergeCells>
  <pageMargins left="0.75" right="0.75" top="1" bottom="1" header="0.5" footer="0.5"/>
  <pageSetup orientation="portrait" horizontalDpi="4294967292" verticalDpi="300" r:id="rId1"/>
  <headerFooter alignWithMargins="0">
    <oddHeader>&amp;C&amp;"Arial,Bold"54 TCESD Compensation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zoomScale="60" zoomScaleNormal="100" workbookViewId="0">
      <selection sqref="A1:B1"/>
    </sheetView>
  </sheetViews>
  <sheetFormatPr defaultRowHeight="17.25" customHeight="1" x14ac:dyDescent="0.2"/>
  <cols>
    <col min="1" max="1" width="10.28515625" style="73" bestFit="1" customWidth="1"/>
    <col min="2" max="2" width="25.7109375" style="73" customWidth="1"/>
    <col min="3" max="3" width="13.85546875" style="79" bestFit="1" customWidth="1"/>
    <col min="4" max="4" width="13.7109375" style="79" bestFit="1" customWidth="1"/>
    <col min="5" max="6" width="9.140625" style="73"/>
    <col min="7" max="16384" width="9.140625" style="60"/>
  </cols>
  <sheetData>
    <row r="1" spans="1:6" ht="17.25" customHeight="1" x14ac:dyDescent="0.25">
      <c r="A1" s="220" t="s">
        <v>321</v>
      </c>
      <c r="B1" s="197"/>
      <c r="C1" s="47"/>
      <c r="D1" s="47"/>
      <c r="E1" s="34"/>
      <c r="F1" s="34"/>
    </row>
    <row r="2" spans="1:6" ht="17.25" customHeight="1" x14ac:dyDescent="0.2">
      <c r="A2" s="34"/>
      <c r="B2" s="34"/>
      <c r="C2" s="47"/>
      <c r="D2" s="47"/>
      <c r="E2" s="34"/>
      <c r="F2" s="34"/>
    </row>
    <row r="3" spans="1:6" ht="17.25" customHeight="1" x14ac:dyDescent="0.25">
      <c r="A3" s="42" t="s">
        <v>3</v>
      </c>
      <c r="B3" s="42" t="s">
        <v>300</v>
      </c>
      <c r="C3" s="44" t="s">
        <v>302</v>
      </c>
      <c r="D3" s="44" t="s">
        <v>303</v>
      </c>
      <c r="E3" s="42" t="s">
        <v>315</v>
      </c>
      <c r="F3" s="42" t="s">
        <v>9</v>
      </c>
    </row>
    <row r="4" spans="1:6" ht="17.25" customHeight="1" x14ac:dyDescent="0.25">
      <c r="A4" s="42" t="s">
        <v>125</v>
      </c>
      <c r="B4" s="34"/>
      <c r="C4" s="47"/>
      <c r="D4" s="47"/>
      <c r="E4" s="34"/>
      <c r="F4" s="42" t="s">
        <v>297</v>
      </c>
    </row>
    <row r="5" spans="1:6" ht="17.25" customHeight="1" x14ac:dyDescent="0.25">
      <c r="A5" s="34"/>
      <c r="B5" s="34"/>
      <c r="C5" s="47"/>
      <c r="D5" s="44">
        <v>500</v>
      </c>
      <c r="E5" s="34"/>
      <c r="F5" s="34"/>
    </row>
    <row r="6" spans="1:6" ht="17.25" customHeight="1" x14ac:dyDescent="0.2">
      <c r="A6" s="34">
        <v>2155000</v>
      </c>
      <c r="B6" s="34"/>
      <c r="C6" s="83"/>
      <c r="D6" s="47">
        <f t="shared" ref="D6:D37" si="0">+D5-C6</f>
        <v>500</v>
      </c>
      <c r="E6" s="34"/>
      <c r="F6" s="36"/>
    </row>
    <row r="7" spans="1:6" ht="17.25" customHeight="1" x14ac:dyDescent="0.2">
      <c r="A7" s="34">
        <v>2155001</v>
      </c>
      <c r="B7" s="34"/>
      <c r="C7" s="47"/>
      <c r="D7" s="47">
        <f t="shared" si="0"/>
        <v>500</v>
      </c>
      <c r="E7" s="34"/>
      <c r="F7" s="34"/>
    </row>
    <row r="8" spans="1:6" ht="17.25" customHeight="1" x14ac:dyDescent="0.2">
      <c r="A8" s="34">
        <v>2155002</v>
      </c>
      <c r="B8" s="34"/>
      <c r="C8" s="47"/>
      <c r="D8" s="47">
        <f t="shared" si="0"/>
        <v>500</v>
      </c>
      <c r="E8" s="34"/>
      <c r="F8" s="34"/>
    </row>
    <row r="9" spans="1:6" ht="17.25" customHeight="1" x14ac:dyDescent="0.2">
      <c r="A9" s="34">
        <v>2155003</v>
      </c>
      <c r="B9" s="34"/>
      <c r="C9" s="47"/>
      <c r="D9" s="47">
        <f t="shared" si="0"/>
        <v>500</v>
      </c>
      <c r="E9" s="34"/>
      <c r="F9" s="34"/>
    </row>
    <row r="10" spans="1:6" ht="17.25" customHeight="1" x14ac:dyDescent="0.2">
      <c r="A10" s="34">
        <v>2155004</v>
      </c>
      <c r="B10" s="34"/>
      <c r="C10" s="47"/>
      <c r="D10" s="47">
        <f t="shared" si="0"/>
        <v>500</v>
      </c>
      <c r="E10" s="34"/>
      <c r="F10" s="34"/>
    </row>
    <row r="11" spans="1:6" ht="17.25" customHeight="1" x14ac:dyDescent="0.2">
      <c r="A11" s="34">
        <v>2155005</v>
      </c>
      <c r="B11" s="34"/>
      <c r="C11" s="47"/>
      <c r="D11" s="47">
        <f t="shared" si="0"/>
        <v>500</v>
      </c>
      <c r="E11" s="34"/>
      <c r="F11" s="34"/>
    </row>
    <row r="12" spans="1:6" ht="17.25" customHeight="1" x14ac:dyDescent="0.2">
      <c r="A12" s="34">
        <v>2155006</v>
      </c>
      <c r="B12" s="34"/>
      <c r="C12" s="47"/>
      <c r="D12" s="47">
        <f t="shared" si="0"/>
        <v>500</v>
      </c>
      <c r="E12" s="34"/>
      <c r="F12" s="34"/>
    </row>
    <row r="13" spans="1:6" ht="17.25" customHeight="1" x14ac:dyDescent="0.2">
      <c r="A13" s="34">
        <v>2155007</v>
      </c>
      <c r="B13" s="34"/>
      <c r="C13" s="47"/>
      <c r="D13" s="47">
        <f t="shared" si="0"/>
        <v>500</v>
      </c>
      <c r="E13" s="34"/>
      <c r="F13" s="34"/>
    </row>
    <row r="14" spans="1:6" ht="17.25" customHeight="1" x14ac:dyDescent="0.2">
      <c r="A14" s="34">
        <v>2155008</v>
      </c>
      <c r="B14" s="34"/>
      <c r="C14" s="47"/>
      <c r="D14" s="47">
        <f t="shared" si="0"/>
        <v>500</v>
      </c>
      <c r="E14" s="34"/>
      <c r="F14" s="34"/>
    </row>
    <row r="15" spans="1:6" ht="17.25" customHeight="1" x14ac:dyDescent="0.2">
      <c r="A15" s="34">
        <v>2155009</v>
      </c>
      <c r="B15" s="34"/>
      <c r="C15" s="47"/>
      <c r="D15" s="47">
        <f t="shared" si="0"/>
        <v>500</v>
      </c>
      <c r="E15" s="34"/>
      <c r="F15" s="34"/>
    </row>
    <row r="16" spans="1:6" ht="17.25" customHeight="1" x14ac:dyDescent="0.2">
      <c r="A16" s="34">
        <v>2155010</v>
      </c>
      <c r="B16" s="34"/>
      <c r="C16" s="47"/>
      <c r="D16" s="47">
        <f t="shared" si="0"/>
        <v>500</v>
      </c>
      <c r="E16" s="34"/>
      <c r="F16" s="34"/>
    </row>
    <row r="17" spans="1:6" ht="17.25" customHeight="1" x14ac:dyDescent="0.2">
      <c r="A17" s="34">
        <v>2155011</v>
      </c>
      <c r="B17" s="34"/>
      <c r="C17" s="47"/>
      <c r="D17" s="47">
        <f t="shared" si="0"/>
        <v>500</v>
      </c>
      <c r="E17" s="34"/>
      <c r="F17" s="34"/>
    </row>
    <row r="18" spans="1:6" ht="17.25" customHeight="1" x14ac:dyDescent="0.2">
      <c r="A18" s="34">
        <v>2155012</v>
      </c>
      <c r="B18" s="34"/>
      <c r="C18" s="47"/>
      <c r="D18" s="47">
        <f t="shared" si="0"/>
        <v>500</v>
      </c>
      <c r="E18" s="34"/>
      <c r="F18" s="34"/>
    </row>
    <row r="19" spans="1:6" ht="17.25" customHeight="1" x14ac:dyDescent="0.2">
      <c r="A19" s="34">
        <v>2155013</v>
      </c>
      <c r="B19" s="34"/>
      <c r="C19" s="47"/>
      <c r="D19" s="47">
        <f t="shared" si="0"/>
        <v>500</v>
      </c>
      <c r="E19" s="34"/>
      <c r="F19" s="34"/>
    </row>
    <row r="20" spans="1:6" ht="17.25" customHeight="1" x14ac:dyDescent="0.2">
      <c r="A20" s="34">
        <v>2155014</v>
      </c>
      <c r="B20" s="34"/>
      <c r="C20" s="47"/>
      <c r="D20" s="47">
        <f t="shared" si="0"/>
        <v>500</v>
      </c>
      <c r="E20" s="34"/>
      <c r="F20" s="34"/>
    </row>
    <row r="21" spans="1:6" ht="17.25" customHeight="1" x14ac:dyDescent="0.2">
      <c r="A21" s="34">
        <v>2155015</v>
      </c>
      <c r="B21" s="34"/>
      <c r="C21" s="47"/>
      <c r="D21" s="47">
        <f t="shared" si="0"/>
        <v>500</v>
      </c>
      <c r="E21" s="34"/>
      <c r="F21" s="34"/>
    </row>
    <row r="22" spans="1:6" ht="17.25" customHeight="1" x14ac:dyDescent="0.2">
      <c r="A22" s="34">
        <v>2155016</v>
      </c>
      <c r="B22" s="34"/>
      <c r="C22" s="47"/>
      <c r="D22" s="47">
        <f t="shared" si="0"/>
        <v>500</v>
      </c>
      <c r="E22" s="34"/>
      <c r="F22" s="34"/>
    </row>
    <row r="23" spans="1:6" ht="17.25" customHeight="1" x14ac:dyDescent="0.2">
      <c r="A23" s="34">
        <v>2155017</v>
      </c>
      <c r="B23" s="34"/>
      <c r="C23" s="47"/>
      <c r="D23" s="47">
        <f t="shared" si="0"/>
        <v>500</v>
      </c>
      <c r="E23" s="34"/>
      <c r="F23" s="34"/>
    </row>
    <row r="24" spans="1:6" ht="17.25" customHeight="1" x14ac:dyDescent="0.2">
      <c r="A24" s="34">
        <v>2155018</v>
      </c>
      <c r="B24" s="34"/>
      <c r="C24" s="47"/>
      <c r="D24" s="47">
        <f t="shared" si="0"/>
        <v>500</v>
      </c>
      <c r="E24" s="34"/>
      <c r="F24" s="34"/>
    </row>
    <row r="25" spans="1:6" ht="17.25" customHeight="1" x14ac:dyDescent="0.2">
      <c r="A25" s="34">
        <v>2155019</v>
      </c>
      <c r="B25" s="34"/>
      <c r="C25" s="47"/>
      <c r="D25" s="47">
        <f t="shared" si="0"/>
        <v>500</v>
      </c>
      <c r="E25" s="34"/>
      <c r="F25" s="34"/>
    </row>
    <row r="26" spans="1:6" ht="17.25" customHeight="1" x14ac:dyDescent="0.2">
      <c r="A26" s="34">
        <v>2155020</v>
      </c>
      <c r="B26" s="34"/>
      <c r="C26" s="47"/>
      <c r="D26" s="47">
        <f t="shared" si="0"/>
        <v>500</v>
      </c>
      <c r="E26" s="34"/>
      <c r="F26" s="34"/>
    </row>
    <row r="27" spans="1:6" ht="17.25" customHeight="1" x14ac:dyDescent="0.2">
      <c r="A27" s="34">
        <v>2155021</v>
      </c>
      <c r="B27" s="34"/>
      <c r="C27" s="47"/>
      <c r="D27" s="47">
        <f t="shared" si="0"/>
        <v>500</v>
      </c>
      <c r="E27" s="34"/>
      <c r="F27" s="34"/>
    </row>
    <row r="28" spans="1:6" ht="17.25" customHeight="1" x14ac:dyDescent="0.2">
      <c r="A28" s="34">
        <v>2155022</v>
      </c>
      <c r="B28" s="34"/>
      <c r="C28" s="47"/>
      <c r="D28" s="47">
        <f t="shared" si="0"/>
        <v>500</v>
      </c>
      <c r="E28" s="34"/>
      <c r="F28" s="34"/>
    </row>
    <row r="29" spans="1:6" ht="17.25" customHeight="1" x14ac:dyDescent="0.2">
      <c r="A29" s="34">
        <v>2155023</v>
      </c>
      <c r="B29" s="34"/>
      <c r="C29" s="47"/>
      <c r="D29" s="47">
        <f t="shared" si="0"/>
        <v>500</v>
      </c>
      <c r="E29" s="34"/>
      <c r="F29" s="34"/>
    </row>
    <row r="30" spans="1:6" ht="17.25" customHeight="1" x14ac:dyDescent="0.2">
      <c r="A30" s="34">
        <v>2155024</v>
      </c>
      <c r="B30" s="34"/>
      <c r="C30" s="47"/>
      <c r="D30" s="47">
        <f t="shared" si="0"/>
        <v>500</v>
      </c>
      <c r="E30" s="34"/>
      <c r="F30" s="34"/>
    </row>
    <row r="31" spans="1:6" ht="17.25" customHeight="1" x14ac:dyDescent="0.2">
      <c r="A31" s="34">
        <v>2155025</v>
      </c>
      <c r="B31" s="34"/>
      <c r="C31" s="47"/>
      <c r="D31" s="47">
        <f t="shared" si="0"/>
        <v>500</v>
      </c>
      <c r="E31" s="34"/>
      <c r="F31" s="34"/>
    </row>
    <row r="32" spans="1:6" ht="17.25" customHeight="1" x14ac:dyDescent="0.2">
      <c r="A32" s="34">
        <v>2155026</v>
      </c>
      <c r="B32" s="34"/>
      <c r="C32" s="47"/>
      <c r="D32" s="47">
        <f t="shared" si="0"/>
        <v>500</v>
      </c>
      <c r="E32" s="34"/>
      <c r="F32" s="34"/>
    </row>
    <row r="33" spans="1:6" ht="17.25" customHeight="1" x14ac:dyDescent="0.2">
      <c r="A33" s="34">
        <v>2155027</v>
      </c>
      <c r="B33" s="34"/>
      <c r="C33" s="47"/>
      <c r="D33" s="47">
        <f t="shared" si="0"/>
        <v>500</v>
      </c>
      <c r="E33" s="34"/>
      <c r="F33" s="34"/>
    </row>
    <row r="34" spans="1:6" ht="17.25" customHeight="1" x14ac:dyDescent="0.2">
      <c r="A34" s="34">
        <v>2155028</v>
      </c>
      <c r="B34" s="34"/>
      <c r="C34" s="47"/>
      <c r="D34" s="47">
        <f t="shared" si="0"/>
        <v>500</v>
      </c>
      <c r="E34" s="34"/>
      <c r="F34" s="34"/>
    </row>
    <row r="35" spans="1:6" ht="17.25" customHeight="1" x14ac:dyDescent="0.2">
      <c r="A35" s="34">
        <v>2155029</v>
      </c>
      <c r="B35" s="34"/>
      <c r="C35" s="47"/>
      <c r="D35" s="47">
        <f t="shared" si="0"/>
        <v>500</v>
      </c>
      <c r="E35" s="34"/>
      <c r="F35" s="34"/>
    </row>
    <row r="36" spans="1:6" ht="17.25" customHeight="1" x14ac:dyDescent="0.2">
      <c r="A36" s="34">
        <v>2155030</v>
      </c>
      <c r="B36" s="34"/>
      <c r="C36" s="47"/>
      <c r="D36" s="47">
        <f t="shared" si="0"/>
        <v>500</v>
      </c>
      <c r="E36" s="34"/>
      <c r="F36" s="34"/>
    </row>
    <row r="37" spans="1:6" ht="17.25" customHeight="1" x14ac:dyDescent="0.2">
      <c r="A37" s="34">
        <v>2155031</v>
      </c>
      <c r="B37" s="34"/>
      <c r="C37" s="47"/>
      <c r="D37" s="47">
        <f t="shared" si="0"/>
        <v>500</v>
      </c>
      <c r="E37" s="34"/>
      <c r="F37" s="34"/>
    </row>
    <row r="38" spans="1:6" ht="17.25" customHeight="1" x14ac:dyDescent="0.2">
      <c r="A38" s="34"/>
      <c r="B38" s="34"/>
      <c r="C38" s="47"/>
      <c r="D38" s="47"/>
      <c r="E38" s="34"/>
      <c r="F38" s="34"/>
    </row>
  </sheetData>
  <mergeCells count="1">
    <mergeCell ref="A1:B1"/>
  </mergeCells>
  <pageMargins left="0.75" right="0.75" top="1" bottom="1" header="0.5" footer="0.5"/>
  <pageSetup orientation="portrait" horizontalDpi="4294967292" verticalDpi="300" r:id="rId1"/>
  <headerFooter alignWithMargins="0">
    <oddHeader>&amp;C&amp;"Arial,Bold"55 TCESD Bond Insurance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zoomScale="60" zoomScaleNormal="100" workbookViewId="0">
      <selection sqref="A1:C1"/>
    </sheetView>
  </sheetViews>
  <sheetFormatPr defaultRowHeight="18.75" customHeight="1" x14ac:dyDescent="0.2"/>
  <cols>
    <col min="1" max="1" width="12" style="21" customWidth="1"/>
    <col min="2" max="2" width="29.28515625" style="21" customWidth="1"/>
    <col min="3" max="3" width="15.5703125" style="27" customWidth="1"/>
    <col min="4" max="4" width="15.42578125" style="27" bestFit="1" customWidth="1"/>
    <col min="5" max="6" width="9.140625" style="21"/>
    <col min="7" max="16384" width="9.140625" style="24"/>
  </cols>
  <sheetData>
    <row r="1" spans="1:6" ht="18.75" customHeight="1" x14ac:dyDescent="0.25">
      <c r="A1" s="221" t="s">
        <v>322</v>
      </c>
      <c r="B1" s="209"/>
      <c r="C1" s="202"/>
      <c r="D1" s="47"/>
      <c r="E1" s="34"/>
      <c r="F1" s="34"/>
    </row>
    <row r="2" spans="1:6" ht="18.75" customHeight="1" x14ac:dyDescent="0.2">
      <c r="A2" s="34"/>
      <c r="B2" s="34"/>
      <c r="C2" s="47"/>
      <c r="D2" s="47"/>
      <c r="E2" s="34"/>
      <c r="F2" s="34"/>
    </row>
    <row r="3" spans="1:6" s="80" customFormat="1" ht="18.75" customHeight="1" x14ac:dyDescent="0.25">
      <c r="A3" s="42" t="s">
        <v>3</v>
      </c>
      <c r="B3" s="42" t="s">
        <v>300</v>
      </c>
      <c r="C3" s="44" t="s">
        <v>302</v>
      </c>
      <c r="D3" s="44" t="s">
        <v>303</v>
      </c>
      <c r="E3" s="42" t="s">
        <v>315</v>
      </c>
      <c r="F3" s="42" t="s">
        <v>9</v>
      </c>
    </row>
    <row r="4" spans="1:6" s="80" customFormat="1" ht="18.75" customHeight="1" x14ac:dyDescent="0.25">
      <c r="A4" s="42" t="s">
        <v>125</v>
      </c>
      <c r="B4" s="42"/>
      <c r="C4" s="44"/>
      <c r="D4" s="44"/>
      <c r="E4" s="42"/>
      <c r="F4" s="42" t="s">
        <v>297</v>
      </c>
    </row>
    <row r="5" spans="1:6" ht="18.75" customHeight="1" x14ac:dyDescent="0.2">
      <c r="A5" s="34"/>
      <c r="B5" s="34"/>
      <c r="C5" s="47"/>
      <c r="D5" s="47">
        <v>856196</v>
      </c>
      <c r="E5" s="34"/>
      <c r="F5" s="34"/>
    </row>
    <row r="6" spans="1:6" ht="18.75" customHeight="1" x14ac:dyDescent="0.2">
      <c r="A6" s="96">
        <v>2156001</v>
      </c>
      <c r="B6" s="49"/>
      <c r="C6" s="83"/>
      <c r="D6" s="47">
        <f>+D5-C6</f>
        <v>856196</v>
      </c>
      <c r="E6" s="34"/>
      <c r="F6" s="36"/>
    </row>
    <row r="7" spans="1:6" ht="18.75" customHeight="1" x14ac:dyDescent="0.2">
      <c r="A7" s="96">
        <v>2156002</v>
      </c>
      <c r="B7" s="34"/>
      <c r="C7" s="47"/>
      <c r="D7" s="47">
        <f t="shared" ref="D7:D34" si="0">+D6+C7</f>
        <v>856196</v>
      </c>
      <c r="E7" s="34"/>
      <c r="F7" s="34"/>
    </row>
    <row r="8" spans="1:6" ht="18.75" customHeight="1" x14ac:dyDescent="0.2">
      <c r="A8" s="96">
        <v>2156003</v>
      </c>
      <c r="B8" s="34"/>
      <c r="C8" s="47"/>
      <c r="D8" s="47">
        <f t="shared" si="0"/>
        <v>856196</v>
      </c>
      <c r="E8" s="34"/>
      <c r="F8" s="34"/>
    </row>
    <row r="9" spans="1:6" ht="18.75" customHeight="1" x14ac:dyDescent="0.2">
      <c r="A9" s="96">
        <v>2156004</v>
      </c>
      <c r="B9" s="34"/>
      <c r="C9" s="47"/>
      <c r="D9" s="47">
        <f t="shared" si="0"/>
        <v>856196</v>
      </c>
      <c r="E9" s="34"/>
      <c r="F9" s="34"/>
    </row>
    <row r="10" spans="1:6" ht="18.75" customHeight="1" x14ac:dyDescent="0.2">
      <c r="A10" s="96">
        <v>2156005</v>
      </c>
      <c r="B10" s="34"/>
      <c r="C10" s="47"/>
      <c r="D10" s="47">
        <f t="shared" si="0"/>
        <v>856196</v>
      </c>
      <c r="E10" s="34"/>
      <c r="F10" s="34"/>
    </row>
    <row r="11" spans="1:6" ht="18.75" customHeight="1" x14ac:dyDescent="0.2">
      <c r="A11" s="96">
        <v>2156006</v>
      </c>
      <c r="B11" s="34"/>
      <c r="C11" s="47"/>
      <c r="D11" s="47">
        <f t="shared" si="0"/>
        <v>856196</v>
      </c>
      <c r="E11" s="34"/>
      <c r="F11" s="34"/>
    </row>
    <row r="12" spans="1:6" ht="18.75" customHeight="1" x14ac:dyDescent="0.2">
      <c r="A12" s="96">
        <v>2156007</v>
      </c>
      <c r="B12" s="34"/>
      <c r="C12" s="47"/>
      <c r="D12" s="47">
        <f t="shared" si="0"/>
        <v>856196</v>
      </c>
      <c r="E12" s="34"/>
      <c r="F12" s="34"/>
    </row>
    <row r="13" spans="1:6" ht="18.75" customHeight="1" x14ac:dyDescent="0.2">
      <c r="A13" s="96">
        <v>2156008</v>
      </c>
      <c r="B13" s="34"/>
      <c r="C13" s="47"/>
      <c r="D13" s="47">
        <f t="shared" si="0"/>
        <v>856196</v>
      </c>
      <c r="E13" s="34"/>
      <c r="F13" s="34"/>
    </row>
    <row r="14" spans="1:6" ht="18.75" customHeight="1" x14ac:dyDescent="0.2">
      <c r="A14" s="96">
        <v>2156009</v>
      </c>
      <c r="B14" s="34"/>
      <c r="C14" s="47"/>
      <c r="D14" s="47">
        <f t="shared" si="0"/>
        <v>856196</v>
      </c>
      <c r="E14" s="34"/>
      <c r="F14" s="34"/>
    </row>
    <row r="15" spans="1:6" ht="18.75" customHeight="1" x14ac:dyDescent="0.2">
      <c r="A15" s="96">
        <v>2156010</v>
      </c>
      <c r="B15" s="34"/>
      <c r="C15" s="47"/>
      <c r="D15" s="47">
        <f t="shared" si="0"/>
        <v>856196</v>
      </c>
      <c r="E15" s="34"/>
      <c r="F15" s="34"/>
    </row>
    <row r="16" spans="1:6" ht="18.75" customHeight="1" x14ac:dyDescent="0.2">
      <c r="A16" s="96">
        <v>2156011</v>
      </c>
      <c r="B16" s="34"/>
      <c r="C16" s="47"/>
      <c r="D16" s="47">
        <f t="shared" si="0"/>
        <v>856196</v>
      </c>
      <c r="E16" s="34"/>
      <c r="F16" s="34"/>
    </row>
    <row r="17" spans="1:6" ht="18.75" customHeight="1" x14ac:dyDescent="0.2">
      <c r="A17" s="96">
        <v>2156012</v>
      </c>
      <c r="B17" s="34"/>
      <c r="C17" s="47"/>
      <c r="D17" s="47">
        <f t="shared" si="0"/>
        <v>856196</v>
      </c>
      <c r="E17" s="34"/>
      <c r="F17" s="34"/>
    </row>
    <row r="18" spans="1:6" ht="18.75" customHeight="1" x14ac:dyDescent="0.2">
      <c r="A18" s="96">
        <v>2156013</v>
      </c>
      <c r="B18" s="34"/>
      <c r="C18" s="47"/>
      <c r="D18" s="47">
        <f t="shared" si="0"/>
        <v>856196</v>
      </c>
      <c r="E18" s="34"/>
      <c r="F18" s="34"/>
    </row>
    <row r="19" spans="1:6" ht="18.75" customHeight="1" x14ac:dyDescent="0.2">
      <c r="A19" s="96">
        <v>2156014</v>
      </c>
      <c r="B19" s="34"/>
      <c r="C19" s="47"/>
      <c r="D19" s="47">
        <f t="shared" si="0"/>
        <v>856196</v>
      </c>
      <c r="E19" s="34"/>
      <c r="F19" s="34"/>
    </row>
    <row r="20" spans="1:6" ht="18.75" customHeight="1" x14ac:dyDescent="0.2">
      <c r="A20" s="96">
        <v>2156015</v>
      </c>
      <c r="B20" s="34"/>
      <c r="C20" s="47"/>
      <c r="D20" s="47">
        <f t="shared" si="0"/>
        <v>856196</v>
      </c>
      <c r="E20" s="34"/>
      <c r="F20" s="34"/>
    </row>
    <row r="21" spans="1:6" ht="18.75" customHeight="1" x14ac:dyDescent="0.2">
      <c r="A21" s="96">
        <v>2156016</v>
      </c>
      <c r="B21" s="34"/>
      <c r="C21" s="47"/>
      <c r="D21" s="47">
        <f t="shared" si="0"/>
        <v>856196</v>
      </c>
      <c r="E21" s="34"/>
      <c r="F21" s="34"/>
    </row>
    <row r="22" spans="1:6" ht="18.75" customHeight="1" x14ac:dyDescent="0.2">
      <c r="A22" s="96">
        <v>2156017</v>
      </c>
      <c r="B22" s="34"/>
      <c r="C22" s="47"/>
      <c r="D22" s="47">
        <f t="shared" si="0"/>
        <v>856196</v>
      </c>
      <c r="E22" s="34"/>
      <c r="F22" s="34"/>
    </row>
    <row r="23" spans="1:6" ht="18.75" customHeight="1" x14ac:dyDescent="0.2">
      <c r="A23" s="96">
        <v>2156018</v>
      </c>
      <c r="B23" s="34"/>
      <c r="C23" s="47"/>
      <c r="D23" s="47">
        <f t="shared" si="0"/>
        <v>856196</v>
      </c>
      <c r="E23" s="34"/>
      <c r="F23" s="34"/>
    </row>
    <row r="24" spans="1:6" ht="18.75" customHeight="1" x14ac:dyDescent="0.2">
      <c r="A24" s="96">
        <v>2156019</v>
      </c>
      <c r="B24" s="34"/>
      <c r="C24" s="47"/>
      <c r="D24" s="47">
        <f t="shared" si="0"/>
        <v>856196</v>
      </c>
      <c r="E24" s="34"/>
      <c r="F24" s="34"/>
    </row>
    <row r="25" spans="1:6" ht="18.75" customHeight="1" x14ac:dyDescent="0.2">
      <c r="A25" s="96">
        <v>2156020</v>
      </c>
      <c r="B25" s="34"/>
      <c r="C25" s="47"/>
      <c r="D25" s="47">
        <f t="shared" si="0"/>
        <v>856196</v>
      </c>
      <c r="E25" s="34"/>
      <c r="F25" s="34"/>
    </row>
    <row r="26" spans="1:6" ht="18.75" customHeight="1" x14ac:dyDescent="0.2">
      <c r="A26" s="96">
        <v>2156021</v>
      </c>
      <c r="B26" s="34"/>
      <c r="C26" s="47"/>
      <c r="D26" s="47">
        <f t="shared" si="0"/>
        <v>856196</v>
      </c>
      <c r="E26" s="34"/>
      <c r="F26" s="34"/>
    </row>
    <row r="27" spans="1:6" ht="18.75" customHeight="1" x14ac:dyDescent="0.2">
      <c r="A27" s="96">
        <v>2156022</v>
      </c>
      <c r="B27" s="34"/>
      <c r="C27" s="47"/>
      <c r="D27" s="47">
        <f t="shared" si="0"/>
        <v>856196</v>
      </c>
      <c r="E27" s="34"/>
      <c r="F27" s="34"/>
    </row>
    <row r="28" spans="1:6" ht="18.75" customHeight="1" x14ac:dyDescent="0.2">
      <c r="A28" s="96">
        <v>2156023</v>
      </c>
      <c r="B28" s="34"/>
      <c r="C28" s="47"/>
      <c r="D28" s="47">
        <f t="shared" si="0"/>
        <v>856196</v>
      </c>
      <c r="E28" s="34"/>
      <c r="F28" s="34"/>
    </row>
    <row r="29" spans="1:6" ht="18.75" customHeight="1" x14ac:dyDescent="0.2">
      <c r="A29" s="96">
        <v>2156024</v>
      </c>
      <c r="B29" s="34"/>
      <c r="C29" s="47"/>
      <c r="D29" s="47">
        <f t="shared" si="0"/>
        <v>856196</v>
      </c>
      <c r="E29" s="34"/>
      <c r="F29" s="34"/>
    </row>
    <row r="30" spans="1:6" ht="18.75" customHeight="1" x14ac:dyDescent="0.2">
      <c r="A30" s="96">
        <v>2156025</v>
      </c>
      <c r="B30" s="34"/>
      <c r="C30" s="47"/>
      <c r="D30" s="47">
        <f t="shared" si="0"/>
        <v>856196</v>
      </c>
      <c r="E30" s="34"/>
      <c r="F30" s="34"/>
    </row>
    <row r="31" spans="1:6" ht="18.75" customHeight="1" x14ac:dyDescent="0.2">
      <c r="A31" s="96">
        <v>2156026</v>
      </c>
      <c r="B31" s="34"/>
      <c r="C31" s="47"/>
      <c r="D31" s="47">
        <f t="shared" si="0"/>
        <v>856196</v>
      </c>
      <c r="E31" s="34"/>
      <c r="F31" s="34"/>
    </row>
    <row r="32" spans="1:6" ht="18.75" customHeight="1" x14ac:dyDescent="0.2">
      <c r="A32" s="96">
        <v>2156027</v>
      </c>
      <c r="B32" s="34"/>
      <c r="C32" s="47"/>
      <c r="D32" s="47">
        <f t="shared" si="0"/>
        <v>856196</v>
      </c>
      <c r="E32" s="34"/>
      <c r="F32" s="34"/>
    </row>
    <row r="33" spans="1:6" ht="18.75" customHeight="1" x14ac:dyDescent="0.2">
      <c r="A33" s="96">
        <v>2156028</v>
      </c>
      <c r="B33" s="34"/>
      <c r="C33" s="47"/>
      <c r="D33" s="47">
        <f t="shared" si="0"/>
        <v>856196</v>
      </c>
      <c r="E33" s="34"/>
      <c r="F33" s="34"/>
    </row>
    <row r="34" spans="1:6" ht="18.75" customHeight="1" x14ac:dyDescent="0.2">
      <c r="A34" s="96">
        <v>2156029</v>
      </c>
      <c r="B34" s="34"/>
      <c r="C34" s="47"/>
      <c r="D34" s="47">
        <f t="shared" si="0"/>
        <v>856196</v>
      </c>
      <c r="E34" s="34"/>
      <c r="F34" s="34"/>
    </row>
    <row r="35" spans="1:6" ht="18.75" customHeight="1" x14ac:dyDescent="0.2">
      <c r="A35" s="76"/>
      <c r="B35" s="76"/>
      <c r="C35" s="97"/>
      <c r="D35" s="97"/>
      <c r="E35" s="76"/>
      <c r="F35" s="76"/>
    </row>
    <row r="36" spans="1:6" ht="18.75" customHeight="1" x14ac:dyDescent="0.2">
      <c r="A36" s="73"/>
      <c r="B36" s="73"/>
      <c r="C36" s="79"/>
      <c r="D36" s="79"/>
      <c r="E36" s="73"/>
      <c r="F36" s="73"/>
    </row>
    <row r="37" spans="1:6" ht="18.75" customHeight="1" x14ac:dyDescent="0.2">
      <c r="A37" s="73"/>
      <c r="B37" s="73"/>
      <c r="C37" s="79"/>
      <c r="D37" s="79"/>
      <c r="E37" s="73"/>
      <c r="F37" s="73"/>
    </row>
    <row r="38" spans="1:6" ht="18.75" customHeight="1" x14ac:dyDescent="0.2">
      <c r="A38" s="73"/>
      <c r="B38" s="73"/>
      <c r="C38" s="79"/>
      <c r="D38" s="79"/>
      <c r="E38" s="73"/>
      <c r="F38" s="73"/>
    </row>
    <row r="39" spans="1:6" ht="18.75" customHeight="1" x14ac:dyDescent="0.2">
      <c r="A39" s="73"/>
      <c r="B39" s="73"/>
      <c r="C39" s="79"/>
      <c r="D39" s="79"/>
      <c r="E39" s="73"/>
      <c r="F39" s="73"/>
    </row>
    <row r="40" spans="1:6" ht="18.75" customHeight="1" x14ac:dyDescent="0.2">
      <c r="A40" s="73"/>
      <c r="B40" s="73"/>
      <c r="C40" s="79"/>
      <c r="D40" s="79"/>
      <c r="E40" s="73"/>
      <c r="F40" s="73"/>
    </row>
    <row r="41" spans="1:6" ht="18.75" customHeight="1" x14ac:dyDescent="0.2">
      <c r="A41" s="73"/>
      <c r="B41" s="73"/>
      <c r="C41" s="79"/>
      <c r="D41" s="79"/>
      <c r="E41" s="73"/>
      <c r="F41" s="73"/>
    </row>
    <row r="42" spans="1:6" ht="18.75" customHeight="1" x14ac:dyDescent="0.2">
      <c r="A42" s="73"/>
      <c r="B42" s="73"/>
      <c r="C42" s="79"/>
      <c r="D42" s="79"/>
      <c r="E42" s="73"/>
      <c r="F42" s="73"/>
    </row>
    <row r="43" spans="1:6" ht="18.75" customHeight="1" x14ac:dyDescent="0.2">
      <c r="A43" s="73"/>
      <c r="B43" s="73"/>
      <c r="C43" s="79"/>
      <c r="D43" s="79"/>
      <c r="E43" s="73"/>
      <c r="F43" s="73"/>
    </row>
    <row r="44" spans="1:6" ht="18.75" customHeight="1" x14ac:dyDescent="0.2">
      <c r="A44" s="73"/>
      <c r="B44" s="73"/>
      <c r="C44" s="79"/>
      <c r="D44" s="79"/>
      <c r="E44" s="73"/>
      <c r="F44" s="73"/>
    </row>
    <row r="45" spans="1:6" ht="18.75" customHeight="1" x14ac:dyDescent="0.2">
      <c r="A45" s="73"/>
      <c r="B45" s="73"/>
      <c r="C45" s="79"/>
      <c r="D45" s="79"/>
      <c r="E45" s="73"/>
      <c r="F45" s="73"/>
    </row>
    <row r="46" spans="1:6" ht="18.75" customHeight="1" x14ac:dyDescent="0.2">
      <c r="A46" s="73"/>
      <c r="B46" s="73"/>
      <c r="C46" s="79"/>
      <c r="D46" s="79"/>
      <c r="E46" s="73"/>
      <c r="F46" s="73"/>
    </row>
    <row r="47" spans="1:6" ht="18.75" customHeight="1" x14ac:dyDescent="0.2">
      <c r="A47" s="73"/>
      <c r="B47" s="73"/>
      <c r="C47" s="79"/>
      <c r="D47" s="79"/>
      <c r="E47" s="73"/>
      <c r="F47" s="73"/>
    </row>
    <row r="48" spans="1:6" ht="18.75" customHeight="1" x14ac:dyDescent="0.2">
      <c r="A48" s="73"/>
      <c r="B48" s="73"/>
      <c r="C48" s="79"/>
      <c r="D48" s="79"/>
      <c r="E48" s="73"/>
      <c r="F48" s="73"/>
    </row>
    <row r="49" spans="1:7" ht="18.75" customHeight="1" x14ac:dyDescent="0.2">
      <c r="A49" s="73"/>
      <c r="B49" s="73"/>
      <c r="C49" s="79"/>
      <c r="D49" s="79"/>
      <c r="E49" s="73"/>
      <c r="F49" s="73"/>
    </row>
    <row r="50" spans="1:7" ht="18.75" customHeight="1" x14ac:dyDescent="0.2">
      <c r="A50" s="73"/>
      <c r="B50" s="73"/>
      <c r="C50" s="79"/>
      <c r="D50" s="79"/>
      <c r="E50" s="73"/>
      <c r="F50" s="73"/>
    </row>
    <row r="51" spans="1:7" ht="18.75" customHeight="1" x14ac:dyDescent="0.2">
      <c r="A51" s="73"/>
      <c r="B51" s="73"/>
      <c r="C51" s="79"/>
      <c r="D51" s="79"/>
      <c r="E51" s="73"/>
      <c r="F51" s="73"/>
      <c r="G51" s="60"/>
    </row>
  </sheetData>
  <mergeCells count="1">
    <mergeCell ref="A1:C1"/>
  </mergeCells>
  <pageMargins left="0.75" right="0.75" top="1" bottom="1" header="0.5" footer="0.5"/>
  <pageSetup orientation="portrait" horizontalDpi="4294967292" verticalDpi="300" r:id="rId1"/>
  <headerFooter alignWithMargins="0">
    <oddHeader>&amp;C&amp;"Arial,Bold"56 Building/Construction Reserves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zoomScale="60" zoomScaleNormal="100" workbookViewId="0"/>
  </sheetViews>
  <sheetFormatPr defaultRowHeight="18.75" customHeight="1" x14ac:dyDescent="0.2"/>
  <cols>
    <col min="1" max="1" width="5.85546875" style="60" customWidth="1"/>
    <col min="2" max="2" width="24" style="60" customWidth="1"/>
    <col min="3" max="3" width="13.85546875" style="62" bestFit="1" customWidth="1"/>
    <col min="4" max="4" width="17" style="62" bestFit="1" customWidth="1"/>
    <col min="5" max="16384" width="9.140625" style="60"/>
  </cols>
  <sheetData>
    <row r="1" spans="1:7" ht="18.75" customHeight="1" x14ac:dyDescent="0.25">
      <c r="A1" s="95" t="s">
        <v>316</v>
      </c>
      <c r="B1" s="34"/>
      <c r="C1" s="47"/>
      <c r="D1" s="47"/>
      <c r="E1" s="34"/>
      <c r="F1" s="34"/>
      <c r="G1" s="37"/>
    </row>
    <row r="2" spans="1:7" ht="18.75" customHeight="1" x14ac:dyDescent="0.2">
      <c r="A2" s="34"/>
      <c r="B2" s="34"/>
      <c r="C2" s="47"/>
      <c r="D2" s="47"/>
      <c r="E2" s="34"/>
      <c r="F2" s="34"/>
      <c r="G2" s="37"/>
    </row>
    <row r="3" spans="1:7" ht="18.75" customHeight="1" x14ac:dyDescent="0.25">
      <c r="A3" s="42"/>
      <c r="B3" s="42" t="s">
        <v>300</v>
      </c>
      <c r="C3" s="44" t="s">
        <v>302</v>
      </c>
      <c r="D3" s="44" t="s">
        <v>303</v>
      </c>
      <c r="E3" s="42" t="s">
        <v>315</v>
      </c>
      <c r="F3" s="42" t="s">
        <v>9</v>
      </c>
      <c r="G3" s="37"/>
    </row>
    <row r="4" spans="1:7" ht="18.75" customHeight="1" x14ac:dyDescent="0.25">
      <c r="A4" s="42"/>
      <c r="B4" s="42"/>
      <c r="C4" s="44"/>
      <c r="D4" s="44">
        <v>25000</v>
      </c>
      <c r="E4" s="42"/>
      <c r="F4" s="42" t="s">
        <v>297</v>
      </c>
      <c r="G4" s="37"/>
    </row>
    <row r="5" spans="1:7" ht="18.75" customHeight="1" x14ac:dyDescent="0.2">
      <c r="A5" s="36"/>
      <c r="B5" s="34"/>
      <c r="C5" s="83"/>
      <c r="D5" s="47">
        <f>+D4-C5</f>
        <v>25000</v>
      </c>
      <c r="E5" s="34"/>
      <c r="F5" s="36"/>
      <c r="G5" s="37"/>
    </row>
    <row r="6" spans="1:7" ht="18.75" customHeight="1" x14ac:dyDescent="0.2">
      <c r="A6" s="34"/>
      <c r="B6" s="34"/>
      <c r="C6" s="47"/>
      <c r="D6" s="47">
        <f t="shared" ref="D6:D34" si="0">+D5-E6</f>
        <v>25000</v>
      </c>
      <c r="E6" s="34"/>
      <c r="F6" s="34"/>
      <c r="G6" s="37"/>
    </row>
    <row r="7" spans="1:7" ht="18.75" customHeight="1" x14ac:dyDescent="0.2">
      <c r="A7" s="34"/>
      <c r="B7" s="34"/>
      <c r="C7" s="47"/>
      <c r="D7" s="47">
        <f t="shared" si="0"/>
        <v>25000</v>
      </c>
      <c r="E7" s="34"/>
      <c r="F7" s="34"/>
      <c r="G7" s="37"/>
    </row>
    <row r="8" spans="1:7" ht="18.75" customHeight="1" x14ac:dyDescent="0.2">
      <c r="A8" s="34"/>
      <c r="B8" s="34"/>
      <c r="C8" s="47"/>
      <c r="D8" s="47">
        <f t="shared" si="0"/>
        <v>25000</v>
      </c>
      <c r="E8" s="34"/>
      <c r="F8" s="34"/>
      <c r="G8" s="37"/>
    </row>
    <row r="9" spans="1:7" ht="18.75" customHeight="1" x14ac:dyDescent="0.2">
      <c r="A9" s="34"/>
      <c r="B9" s="34"/>
      <c r="C9" s="47"/>
      <c r="D9" s="47">
        <f t="shared" si="0"/>
        <v>25000</v>
      </c>
      <c r="E9" s="34"/>
      <c r="F9" s="34"/>
      <c r="G9" s="37"/>
    </row>
    <row r="10" spans="1:7" ht="18.75" customHeight="1" x14ac:dyDescent="0.2">
      <c r="A10" s="34"/>
      <c r="B10" s="34"/>
      <c r="C10" s="47"/>
      <c r="D10" s="47">
        <f t="shared" si="0"/>
        <v>25000</v>
      </c>
      <c r="E10" s="34"/>
      <c r="F10" s="34"/>
      <c r="G10" s="37"/>
    </row>
    <row r="11" spans="1:7" ht="18.75" customHeight="1" x14ac:dyDescent="0.2">
      <c r="A11" s="34"/>
      <c r="B11" s="34"/>
      <c r="C11" s="47"/>
      <c r="D11" s="47">
        <f t="shared" si="0"/>
        <v>25000</v>
      </c>
      <c r="E11" s="34"/>
      <c r="F11" s="34"/>
      <c r="G11" s="37"/>
    </row>
    <row r="12" spans="1:7" ht="18.75" customHeight="1" x14ac:dyDescent="0.2">
      <c r="A12" s="34"/>
      <c r="B12" s="34"/>
      <c r="C12" s="47"/>
      <c r="D12" s="47">
        <f t="shared" si="0"/>
        <v>25000</v>
      </c>
      <c r="E12" s="34"/>
      <c r="F12" s="34"/>
      <c r="G12" s="37"/>
    </row>
    <row r="13" spans="1:7" ht="18.75" customHeight="1" x14ac:dyDescent="0.2">
      <c r="A13" s="34"/>
      <c r="B13" s="34"/>
      <c r="C13" s="47"/>
      <c r="D13" s="47">
        <f t="shared" si="0"/>
        <v>25000</v>
      </c>
      <c r="E13" s="34"/>
      <c r="F13" s="34"/>
      <c r="G13" s="37"/>
    </row>
    <row r="14" spans="1:7" ht="18.75" customHeight="1" x14ac:dyDescent="0.2">
      <c r="A14" s="34"/>
      <c r="B14" s="34"/>
      <c r="C14" s="47"/>
      <c r="D14" s="47">
        <f t="shared" si="0"/>
        <v>25000</v>
      </c>
      <c r="E14" s="34"/>
      <c r="F14" s="34"/>
      <c r="G14" s="37"/>
    </row>
    <row r="15" spans="1:7" ht="18.75" customHeight="1" x14ac:dyDescent="0.2">
      <c r="A15" s="34"/>
      <c r="B15" s="34"/>
      <c r="C15" s="47"/>
      <c r="D15" s="47">
        <f t="shared" si="0"/>
        <v>25000</v>
      </c>
      <c r="E15" s="34"/>
      <c r="F15" s="34"/>
      <c r="G15" s="37"/>
    </row>
    <row r="16" spans="1:7" ht="18.75" customHeight="1" x14ac:dyDescent="0.2">
      <c r="A16" s="34"/>
      <c r="B16" s="34"/>
      <c r="C16" s="47"/>
      <c r="D16" s="47">
        <f t="shared" si="0"/>
        <v>25000</v>
      </c>
      <c r="E16" s="34"/>
      <c r="F16" s="34"/>
      <c r="G16" s="37"/>
    </row>
    <row r="17" spans="1:7" ht="18.75" customHeight="1" x14ac:dyDescent="0.2">
      <c r="A17" s="34"/>
      <c r="B17" s="34"/>
      <c r="C17" s="47"/>
      <c r="D17" s="47">
        <f t="shared" si="0"/>
        <v>25000</v>
      </c>
      <c r="E17" s="34"/>
      <c r="F17" s="34"/>
      <c r="G17" s="37"/>
    </row>
    <row r="18" spans="1:7" ht="18.75" customHeight="1" x14ac:dyDescent="0.2">
      <c r="A18" s="34"/>
      <c r="B18" s="34"/>
      <c r="C18" s="47"/>
      <c r="D18" s="47">
        <f t="shared" si="0"/>
        <v>25000</v>
      </c>
      <c r="E18" s="34"/>
      <c r="F18" s="34"/>
      <c r="G18" s="37"/>
    </row>
    <row r="19" spans="1:7" ht="18.75" customHeight="1" x14ac:dyDescent="0.2">
      <c r="A19" s="34"/>
      <c r="B19" s="34"/>
      <c r="C19" s="47"/>
      <c r="D19" s="47">
        <f t="shared" si="0"/>
        <v>25000</v>
      </c>
      <c r="E19" s="34"/>
      <c r="F19" s="34"/>
      <c r="G19" s="37"/>
    </row>
    <row r="20" spans="1:7" ht="18.75" customHeight="1" x14ac:dyDescent="0.2">
      <c r="A20" s="34"/>
      <c r="B20" s="34"/>
      <c r="C20" s="47"/>
      <c r="D20" s="47">
        <f t="shared" si="0"/>
        <v>25000</v>
      </c>
      <c r="E20" s="34"/>
      <c r="F20" s="34"/>
      <c r="G20" s="37"/>
    </row>
    <row r="21" spans="1:7" ht="18.75" customHeight="1" x14ac:dyDescent="0.2">
      <c r="A21" s="34"/>
      <c r="B21" s="34"/>
      <c r="C21" s="47"/>
      <c r="D21" s="47">
        <f t="shared" si="0"/>
        <v>25000</v>
      </c>
      <c r="E21" s="34"/>
      <c r="F21" s="34"/>
      <c r="G21" s="37"/>
    </row>
    <row r="22" spans="1:7" ht="18.75" customHeight="1" x14ac:dyDescent="0.2">
      <c r="A22" s="34"/>
      <c r="B22" s="34"/>
      <c r="C22" s="47"/>
      <c r="D22" s="47">
        <f t="shared" si="0"/>
        <v>25000</v>
      </c>
      <c r="E22" s="34"/>
      <c r="F22" s="34"/>
      <c r="G22" s="37"/>
    </row>
    <row r="23" spans="1:7" ht="18.75" customHeight="1" x14ac:dyDescent="0.2">
      <c r="A23" s="34"/>
      <c r="B23" s="34"/>
      <c r="C23" s="47"/>
      <c r="D23" s="47">
        <f t="shared" si="0"/>
        <v>25000</v>
      </c>
      <c r="E23" s="34"/>
      <c r="F23" s="34"/>
      <c r="G23" s="37"/>
    </row>
    <row r="24" spans="1:7" ht="18.75" customHeight="1" x14ac:dyDescent="0.2">
      <c r="A24" s="34"/>
      <c r="B24" s="34"/>
      <c r="C24" s="47"/>
      <c r="D24" s="47">
        <f t="shared" si="0"/>
        <v>25000</v>
      </c>
      <c r="E24" s="34"/>
      <c r="F24" s="34"/>
      <c r="G24" s="37"/>
    </row>
    <row r="25" spans="1:7" ht="18.75" customHeight="1" x14ac:dyDescent="0.2">
      <c r="A25" s="34"/>
      <c r="B25" s="34"/>
      <c r="C25" s="47"/>
      <c r="D25" s="47">
        <f t="shared" si="0"/>
        <v>25000</v>
      </c>
      <c r="E25" s="34"/>
      <c r="F25" s="34"/>
      <c r="G25" s="37"/>
    </row>
    <row r="26" spans="1:7" ht="18.75" customHeight="1" x14ac:dyDescent="0.2">
      <c r="A26" s="34"/>
      <c r="B26" s="34"/>
      <c r="C26" s="47"/>
      <c r="D26" s="47">
        <f t="shared" si="0"/>
        <v>25000</v>
      </c>
      <c r="E26" s="34"/>
      <c r="F26" s="34"/>
      <c r="G26" s="37"/>
    </row>
    <row r="27" spans="1:7" ht="18.75" customHeight="1" x14ac:dyDescent="0.2">
      <c r="A27" s="34"/>
      <c r="B27" s="34"/>
      <c r="C27" s="47"/>
      <c r="D27" s="47">
        <f t="shared" si="0"/>
        <v>25000</v>
      </c>
      <c r="E27" s="34"/>
      <c r="F27" s="34"/>
      <c r="G27" s="37"/>
    </row>
    <row r="28" spans="1:7" ht="18.75" customHeight="1" x14ac:dyDescent="0.2">
      <c r="A28" s="34"/>
      <c r="B28" s="34"/>
      <c r="C28" s="47"/>
      <c r="D28" s="47">
        <f t="shared" si="0"/>
        <v>25000</v>
      </c>
      <c r="E28" s="34"/>
      <c r="F28" s="34"/>
      <c r="G28" s="37"/>
    </row>
    <row r="29" spans="1:7" ht="18.75" customHeight="1" x14ac:dyDescent="0.2">
      <c r="A29" s="34"/>
      <c r="B29" s="34"/>
      <c r="C29" s="47"/>
      <c r="D29" s="47">
        <f t="shared" si="0"/>
        <v>25000</v>
      </c>
      <c r="E29" s="34"/>
      <c r="F29" s="34"/>
      <c r="G29" s="37"/>
    </row>
    <row r="30" spans="1:7" ht="18.75" customHeight="1" x14ac:dyDescent="0.2">
      <c r="A30" s="34"/>
      <c r="B30" s="34"/>
      <c r="C30" s="47"/>
      <c r="D30" s="47">
        <f t="shared" si="0"/>
        <v>25000</v>
      </c>
      <c r="E30" s="34"/>
      <c r="F30" s="34"/>
      <c r="G30" s="37"/>
    </row>
    <row r="31" spans="1:7" ht="18.75" customHeight="1" x14ac:dyDescent="0.2">
      <c r="A31" s="34"/>
      <c r="B31" s="34"/>
      <c r="C31" s="47"/>
      <c r="D31" s="47">
        <f t="shared" si="0"/>
        <v>25000</v>
      </c>
      <c r="E31" s="34"/>
      <c r="F31" s="34"/>
      <c r="G31" s="37"/>
    </row>
    <row r="32" spans="1:7" ht="18.75" customHeight="1" x14ac:dyDescent="0.2">
      <c r="A32" s="34"/>
      <c r="B32" s="34"/>
      <c r="C32" s="47"/>
      <c r="D32" s="47">
        <f t="shared" si="0"/>
        <v>25000</v>
      </c>
      <c r="E32" s="34"/>
      <c r="F32" s="34"/>
      <c r="G32" s="37"/>
    </row>
    <row r="33" spans="1:7" ht="18.75" customHeight="1" x14ac:dyDescent="0.2">
      <c r="A33" s="34"/>
      <c r="B33" s="34"/>
      <c r="C33" s="47"/>
      <c r="D33" s="47">
        <f t="shared" si="0"/>
        <v>25000</v>
      </c>
      <c r="E33" s="34"/>
      <c r="F33" s="34"/>
      <c r="G33" s="37"/>
    </row>
    <row r="34" spans="1:7" ht="18.75" customHeight="1" x14ac:dyDescent="0.2">
      <c r="A34" s="34"/>
      <c r="B34" s="34"/>
      <c r="C34" s="47"/>
      <c r="D34" s="47">
        <f t="shared" si="0"/>
        <v>25000</v>
      </c>
      <c r="E34" s="34"/>
      <c r="F34" s="34"/>
      <c r="G34" s="37"/>
    </row>
    <row r="35" spans="1:7" ht="18.75" customHeight="1" x14ac:dyDescent="0.2">
      <c r="A35" s="34"/>
      <c r="B35" s="34"/>
      <c r="C35" s="47"/>
      <c r="D35" s="47"/>
      <c r="E35" s="34"/>
      <c r="F35" s="34"/>
      <c r="G35" s="37"/>
    </row>
    <row r="36" spans="1:7" ht="18.75" customHeight="1" x14ac:dyDescent="0.2">
      <c r="A36" s="73"/>
      <c r="B36" s="73"/>
      <c r="C36" s="79"/>
      <c r="D36" s="79"/>
      <c r="E36" s="73"/>
      <c r="F36" s="73"/>
    </row>
    <row r="37" spans="1:7" ht="18.75" customHeight="1" x14ac:dyDescent="0.2">
      <c r="A37" s="73"/>
      <c r="B37" s="73"/>
      <c r="C37" s="79"/>
      <c r="D37" s="79"/>
      <c r="E37" s="73"/>
      <c r="F37" s="73"/>
    </row>
    <row r="38" spans="1:7" ht="18.75" customHeight="1" x14ac:dyDescent="0.2">
      <c r="A38" s="73"/>
      <c r="B38" s="73"/>
      <c r="C38" s="79"/>
      <c r="D38" s="79"/>
      <c r="E38" s="73"/>
      <c r="F38" s="73"/>
    </row>
    <row r="39" spans="1:7" ht="18.75" customHeight="1" x14ac:dyDescent="0.2">
      <c r="A39" s="73"/>
      <c r="B39" s="73"/>
      <c r="C39" s="79"/>
      <c r="D39" s="79"/>
      <c r="E39" s="73"/>
      <c r="F39" s="73"/>
    </row>
    <row r="40" spans="1:7" ht="18.75" customHeight="1" x14ac:dyDescent="0.2">
      <c r="A40" s="73"/>
      <c r="B40" s="73"/>
      <c r="C40" s="79"/>
      <c r="D40" s="79"/>
      <c r="E40" s="73"/>
      <c r="F40" s="73"/>
    </row>
    <row r="41" spans="1:7" ht="18.75" customHeight="1" x14ac:dyDescent="0.2">
      <c r="A41" s="73"/>
      <c r="B41" s="73"/>
      <c r="C41" s="79"/>
      <c r="D41" s="79"/>
      <c r="E41" s="73"/>
      <c r="F41" s="73"/>
    </row>
    <row r="42" spans="1:7" ht="18.75" customHeight="1" x14ac:dyDescent="0.2">
      <c r="A42" s="73"/>
      <c r="B42" s="73"/>
      <c r="C42" s="79"/>
      <c r="D42" s="79"/>
      <c r="E42" s="73"/>
      <c r="F42" s="73"/>
    </row>
    <row r="43" spans="1:7" ht="18.75" customHeight="1" x14ac:dyDescent="0.2">
      <c r="A43" s="73"/>
      <c r="B43" s="73"/>
      <c r="C43" s="79"/>
      <c r="D43" s="79"/>
      <c r="E43" s="73"/>
      <c r="F43" s="73"/>
    </row>
    <row r="44" spans="1:7" ht="18.75" customHeight="1" x14ac:dyDescent="0.2">
      <c r="A44" s="73"/>
      <c r="B44" s="73"/>
      <c r="C44" s="79"/>
      <c r="D44" s="79"/>
      <c r="E44" s="73"/>
      <c r="F44" s="73"/>
    </row>
    <row r="45" spans="1:7" ht="18.75" customHeight="1" x14ac:dyDescent="0.2">
      <c r="A45" s="73"/>
      <c r="B45" s="73"/>
      <c r="C45" s="79"/>
      <c r="D45" s="79"/>
      <c r="E45" s="73"/>
      <c r="F45" s="73"/>
    </row>
    <row r="46" spans="1:7" ht="18.75" customHeight="1" x14ac:dyDescent="0.2">
      <c r="A46" s="73"/>
      <c r="B46" s="73"/>
      <c r="C46" s="79"/>
      <c r="D46" s="79"/>
      <c r="E46" s="73"/>
      <c r="F46" s="73"/>
    </row>
    <row r="47" spans="1:7" ht="18.75" customHeight="1" x14ac:dyDescent="0.2">
      <c r="A47" s="73"/>
      <c r="B47" s="73"/>
      <c r="C47" s="79"/>
      <c r="D47" s="79"/>
      <c r="E47" s="73"/>
      <c r="F47" s="73"/>
    </row>
    <row r="48" spans="1:7" ht="18.75" customHeight="1" x14ac:dyDescent="0.2">
      <c r="A48" s="73"/>
      <c r="B48" s="73"/>
      <c r="C48" s="79"/>
      <c r="D48" s="79"/>
      <c r="E48" s="73"/>
      <c r="F48" s="73"/>
    </row>
    <row r="49" spans="1:6" ht="18.75" customHeight="1" x14ac:dyDescent="0.2">
      <c r="A49" s="73"/>
      <c r="B49" s="73"/>
      <c r="C49" s="79"/>
      <c r="D49" s="79"/>
      <c r="E49" s="73"/>
      <c r="F49" s="73"/>
    </row>
    <row r="50" spans="1:6" ht="18.75" customHeight="1" x14ac:dyDescent="0.2">
      <c r="A50" s="73"/>
      <c r="B50" s="73"/>
      <c r="C50" s="79"/>
      <c r="D50" s="79"/>
      <c r="E50" s="73"/>
      <c r="F50" s="73"/>
    </row>
  </sheetData>
  <pageMargins left="0.75" right="0.75" top="1" bottom="1" header="0.5" footer="0.5"/>
  <pageSetup orientation="portrait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zoomScale="60" zoomScaleNormal="75" workbookViewId="0">
      <selection sqref="A1:B1"/>
    </sheetView>
  </sheetViews>
  <sheetFormatPr defaultRowHeight="15" x14ac:dyDescent="0.2"/>
  <cols>
    <col min="1" max="1" width="11" style="24" customWidth="1"/>
    <col min="2" max="2" width="28.140625" style="24" customWidth="1"/>
    <col min="3" max="4" width="11.85546875" style="24" customWidth="1"/>
    <col min="5" max="5" width="13.42578125" style="29" customWidth="1"/>
    <col min="6" max="6" width="10.5703125" style="30" customWidth="1"/>
    <col min="7" max="7" width="10.7109375" style="24" customWidth="1"/>
    <col min="8" max="16384" width="9.140625" style="24"/>
  </cols>
  <sheetData>
    <row r="1" spans="1:8" ht="15.75" x14ac:dyDescent="0.25">
      <c r="A1" s="196" t="s">
        <v>175</v>
      </c>
      <c r="B1" s="197"/>
      <c r="C1" s="32"/>
      <c r="D1" s="32"/>
      <c r="E1" s="50"/>
      <c r="F1" s="33"/>
      <c r="G1" s="37"/>
    </row>
    <row r="2" spans="1:8" x14ac:dyDescent="0.2">
      <c r="A2" s="34" t="s">
        <v>3</v>
      </c>
      <c r="B2" s="34" t="s">
        <v>4</v>
      </c>
      <c r="C2" s="35" t="s">
        <v>323</v>
      </c>
      <c r="D2" s="35" t="s">
        <v>18</v>
      </c>
      <c r="E2" s="47" t="s">
        <v>8</v>
      </c>
      <c r="F2" s="36" t="s">
        <v>173</v>
      </c>
      <c r="G2" s="37" t="s">
        <v>9</v>
      </c>
    </row>
    <row r="3" spans="1:8" x14ac:dyDescent="0.2">
      <c r="A3" s="34" t="s">
        <v>10</v>
      </c>
      <c r="B3" s="34"/>
      <c r="C3" s="35"/>
      <c r="D3" s="35" t="s">
        <v>11</v>
      </c>
      <c r="E3" s="47"/>
      <c r="F3" s="36" t="s">
        <v>125</v>
      </c>
      <c r="G3" s="37"/>
    </row>
    <row r="4" spans="1:8" x14ac:dyDescent="0.2">
      <c r="A4" s="37" t="s">
        <v>13</v>
      </c>
      <c r="B4" s="37"/>
      <c r="C4" s="32"/>
      <c r="D4" s="32"/>
      <c r="E4" s="50">
        <v>12400</v>
      </c>
      <c r="F4" s="33"/>
      <c r="G4" s="37"/>
      <c r="H4" s="24" t="s">
        <v>181</v>
      </c>
    </row>
    <row r="5" spans="1:8" x14ac:dyDescent="0.2">
      <c r="A5" s="56">
        <v>2103001</v>
      </c>
      <c r="B5" s="37" t="s">
        <v>324</v>
      </c>
      <c r="C5" s="37" t="s">
        <v>81</v>
      </c>
      <c r="D5" s="37"/>
      <c r="E5" s="50">
        <f>+E4-D5</f>
        <v>12400</v>
      </c>
      <c r="F5" s="33"/>
      <c r="G5" s="37"/>
    </row>
    <row r="6" spans="1:8" x14ac:dyDescent="0.2">
      <c r="A6" s="56"/>
      <c r="B6" s="37" t="s">
        <v>121</v>
      </c>
      <c r="C6" s="37" t="s">
        <v>40</v>
      </c>
      <c r="D6" s="37"/>
      <c r="E6" s="50">
        <f t="shared" ref="E6:E40" si="0">+E5-D6</f>
        <v>12400</v>
      </c>
      <c r="F6" s="33"/>
      <c r="G6" s="37"/>
    </row>
    <row r="7" spans="1:8" x14ac:dyDescent="0.2">
      <c r="A7" s="56"/>
      <c r="B7" s="37"/>
      <c r="C7" s="37" t="s">
        <v>41</v>
      </c>
      <c r="D7" s="37"/>
      <c r="E7" s="50">
        <f t="shared" si="0"/>
        <v>12400</v>
      </c>
      <c r="F7" s="33"/>
      <c r="G7" s="37"/>
    </row>
    <row r="8" spans="1:8" x14ac:dyDescent="0.2">
      <c r="A8" s="56"/>
      <c r="B8" s="37"/>
      <c r="C8" s="37" t="s">
        <v>42</v>
      </c>
      <c r="D8" s="37"/>
      <c r="E8" s="50">
        <f t="shared" si="0"/>
        <v>12400</v>
      </c>
      <c r="F8" s="33"/>
      <c r="G8" s="37"/>
    </row>
    <row r="9" spans="1:8" x14ac:dyDescent="0.2">
      <c r="A9" s="56"/>
      <c r="B9" s="37"/>
      <c r="C9" s="37" t="s">
        <v>43</v>
      </c>
      <c r="D9" s="37"/>
      <c r="E9" s="50">
        <f t="shared" si="0"/>
        <v>12400</v>
      </c>
      <c r="F9" s="33"/>
      <c r="G9" s="37"/>
    </row>
    <row r="10" spans="1:8" x14ac:dyDescent="0.2">
      <c r="A10" s="56"/>
      <c r="B10" s="37"/>
      <c r="C10" s="37" t="s">
        <v>44</v>
      </c>
      <c r="D10" s="37"/>
      <c r="E10" s="50">
        <f t="shared" si="0"/>
        <v>12400</v>
      </c>
      <c r="F10" s="33"/>
      <c r="G10" s="37"/>
    </row>
    <row r="11" spans="1:8" x14ac:dyDescent="0.2">
      <c r="A11" s="56"/>
      <c r="B11" s="37"/>
      <c r="C11" s="37" t="s">
        <v>45</v>
      </c>
      <c r="D11" s="37"/>
      <c r="E11" s="50">
        <f t="shared" si="0"/>
        <v>12400</v>
      </c>
      <c r="F11" s="33"/>
      <c r="G11" s="37"/>
    </row>
    <row r="12" spans="1:8" x14ac:dyDescent="0.2">
      <c r="A12" s="56"/>
      <c r="B12" s="37"/>
      <c r="C12" s="37" t="s">
        <v>179</v>
      </c>
      <c r="D12" s="37"/>
      <c r="E12" s="50">
        <f t="shared" si="0"/>
        <v>12400</v>
      </c>
      <c r="F12" s="33"/>
      <c r="G12" s="37"/>
    </row>
    <row r="13" spans="1:8" x14ac:dyDescent="0.2">
      <c r="A13" s="56"/>
      <c r="B13" s="37"/>
      <c r="C13" s="37" t="s">
        <v>46</v>
      </c>
      <c r="D13" s="37"/>
      <c r="E13" s="50">
        <f t="shared" si="0"/>
        <v>12400</v>
      </c>
      <c r="F13" s="33"/>
      <c r="G13" s="37"/>
    </row>
    <row r="14" spans="1:8" x14ac:dyDescent="0.2">
      <c r="B14" s="37"/>
      <c r="C14" s="37" t="s">
        <v>47</v>
      </c>
      <c r="D14" s="37"/>
      <c r="E14" s="50">
        <f t="shared" si="0"/>
        <v>12400</v>
      </c>
      <c r="F14" s="33"/>
      <c r="G14" s="37"/>
    </row>
    <row r="15" spans="1:8" x14ac:dyDescent="0.2">
      <c r="A15" s="56"/>
      <c r="B15" s="37"/>
      <c r="C15" s="37" t="s">
        <v>48</v>
      </c>
      <c r="D15" s="37"/>
      <c r="E15" s="50">
        <f t="shared" si="0"/>
        <v>12400</v>
      </c>
      <c r="F15" s="33"/>
      <c r="G15" s="37"/>
    </row>
    <row r="16" spans="1:8" x14ac:dyDescent="0.2">
      <c r="A16" s="56"/>
      <c r="B16" s="37"/>
      <c r="C16" s="37" t="s">
        <v>49</v>
      </c>
      <c r="D16" s="37"/>
      <c r="E16" s="50">
        <f t="shared" si="0"/>
        <v>12400</v>
      </c>
      <c r="F16" s="33"/>
      <c r="G16" s="37"/>
    </row>
    <row r="17" spans="1:7" x14ac:dyDescent="0.2">
      <c r="A17" s="56">
        <v>2103002</v>
      </c>
      <c r="B17" s="37" t="s">
        <v>325</v>
      </c>
      <c r="C17" s="37" t="s">
        <v>81</v>
      </c>
      <c r="D17" s="37"/>
      <c r="E17" s="50">
        <f t="shared" si="0"/>
        <v>12400</v>
      </c>
      <c r="F17" s="33"/>
      <c r="G17" s="37"/>
    </row>
    <row r="18" spans="1:7" x14ac:dyDescent="0.2">
      <c r="A18" s="56"/>
      <c r="B18" s="37"/>
      <c r="C18" s="37" t="s">
        <v>40</v>
      </c>
      <c r="D18" s="37"/>
      <c r="E18" s="50">
        <f t="shared" si="0"/>
        <v>12400</v>
      </c>
      <c r="F18" s="33"/>
      <c r="G18" s="37"/>
    </row>
    <row r="19" spans="1:7" x14ac:dyDescent="0.2">
      <c r="A19" s="56"/>
      <c r="B19" s="37"/>
      <c r="C19" s="37" t="s">
        <v>41</v>
      </c>
      <c r="D19" s="37"/>
      <c r="E19" s="50">
        <f t="shared" si="0"/>
        <v>12400</v>
      </c>
      <c r="F19" s="33"/>
      <c r="G19" s="37"/>
    </row>
    <row r="20" spans="1:7" x14ac:dyDescent="0.2">
      <c r="A20" s="56"/>
      <c r="B20" s="37"/>
      <c r="C20" s="37" t="s">
        <v>42</v>
      </c>
      <c r="D20" s="37"/>
      <c r="E20" s="50">
        <f t="shared" si="0"/>
        <v>12400</v>
      </c>
      <c r="F20" s="33"/>
      <c r="G20" s="37"/>
    </row>
    <row r="21" spans="1:7" x14ac:dyDescent="0.2">
      <c r="A21" s="56"/>
      <c r="B21" s="37"/>
      <c r="C21" s="37" t="s">
        <v>43</v>
      </c>
      <c r="D21" s="37"/>
      <c r="E21" s="50">
        <f t="shared" si="0"/>
        <v>12400</v>
      </c>
      <c r="F21" s="33"/>
      <c r="G21" s="37"/>
    </row>
    <row r="22" spans="1:7" x14ac:dyDescent="0.2">
      <c r="A22" s="56"/>
      <c r="B22" s="37"/>
      <c r="C22" s="37" t="s">
        <v>44</v>
      </c>
      <c r="D22" s="37"/>
      <c r="E22" s="50">
        <f t="shared" si="0"/>
        <v>12400</v>
      </c>
      <c r="F22" s="33"/>
      <c r="G22" s="37"/>
    </row>
    <row r="23" spans="1:7" x14ac:dyDescent="0.2">
      <c r="A23" s="37"/>
      <c r="B23" s="37"/>
      <c r="C23" s="37" t="s">
        <v>45</v>
      </c>
      <c r="D23" s="37"/>
      <c r="E23" s="50">
        <f t="shared" si="0"/>
        <v>12400</v>
      </c>
      <c r="F23" s="33"/>
      <c r="G23" s="37"/>
    </row>
    <row r="24" spans="1:7" x14ac:dyDescent="0.2">
      <c r="A24" s="56"/>
      <c r="B24" s="37"/>
      <c r="C24" s="37" t="s">
        <v>179</v>
      </c>
      <c r="D24" s="37"/>
      <c r="E24" s="50">
        <f t="shared" si="0"/>
        <v>12400</v>
      </c>
      <c r="F24" s="33"/>
      <c r="G24" s="37"/>
    </row>
    <row r="25" spans="1:7" x14ac:dyDescent="0.2">
      <c r="A25" s="56"/>
      <c r="B25" s="37"/>
      <c r="C25" s="37" t="s">
        <v>46</v>
      </c>
      <c r="D25" s="37"/>
      <c r="E25" s="50">
        <f t="shared" si="0"/>
        <v>12400</v>
      </c>
      <c r="F25" s="33"/>
      <c r="G25" s="37"/>
    </row>
    <row r="26" spans="1:7" x14ac:dyDescent="0.2">
      <c r="A26" s="56"/>
      <c r="B26" s="37"/>
      <c r="C26" s="37" t="s">
        <v>47</v>
      </c>
      <c r="D26" s="37"/>
      <c r="E26" s="50">
        <f t="shared" si="0"/>
        <v>12400</v>
      </c>
      <c r="F26" s="33"/>
      <c r="G26" s="37"/>
    </row>
    <row r="27" spans="1:7" x14ac:dyDescent="0.2">
      <c r="A27" s="56"/>
      <c r="B27" s="37"/>
      <c r="C27" s="37" t="s">
        <v>48</v>
      </c>
      <c r="D27" s="37"/>
      <c r="E27" s="50">
        <f t="shared" si="0"/>
        <v>12400</v>
      </c>
      <c r="F27" s="33"/>
      <c r="G27" s="37"/>
    </row>
    <row r="28" spans="1:7" x14ac:dyDescent="0.2">
      <c r="A28" s="56"/>
      <c r="B28" s="37"/>
      <c r="C28" s="37" t="s">
        <v>49</v>
      </c>
      <c r="D28" s="37"/>
      <c r="E28" s="50">
        <f t="shared" si="0"/>
        <v>12400</v>
      </c>
      <c r="F28" s="33"/>
      <c r="G28" s="37"/>
    </row>
    <row r="29" spans="1:7" x14ac:dyDescent="0.2">
      <c r="A29" s="56">
        <v>2103003</v>
      </c>
      <c r="B29" s="37" t="s">
        <v>326</v>
      </c>
      <c r="C29" s="37" t="s">
        <v>81</v>
      </c>
      <c r="D29" s="37"/>
      <c r="E29" s="50">
        <f t="shared" si="0"/>
        <v>12400</v>
      </c>
      <c r="F29" s="33"/>
      <c r="G29" s="37"/>
    </row>
    <row r="30" spans="1:7" x14ac:dyDescent="0.2">
      <c r="A30" s="56"/>
      <c r="B30" s="37"/>
      <c r="C30" s="37" t="s">
        <v>40</v>
      </c>
      <c r="D30" s="37"/>
      <c r="E30" s="50">
        <f t="shared" si="0"/>
        <v>12400</v>
      </c>
      <c r="F30" s="33"/>
      <c r="G30" s="37"/>
    </row>
    <row r="31" spans="1:7" x14ac:dyDescent="0.2">
      <c r="A31" s="56"/>
      <c r="B31" s="37"/>
      <c r="C31" s="37" t="s">
        <v>41</v>
      </c>
      <c r="D31" s="37"/>
      <c r="E31" s="50">
        <f t="shared" si="0"/>
        <v>12400</v>
      </c>
      <c r="F31" s="33"/>
      <c r="G31" s="37"/>
    </row>
    <row r="32" spans="1:7" x14ac:dyDescent="0.2">
      <c r="A32" s="56"/>
      <c r="B32" s="37"/>
      <c r="C32" s="37" t="s">
        <v>42</v>
      </c>
      <c r="D32" s="37"/>
      <c r="E32" s="50">
        <f t="shared" si="0"/>
        <v>12400</v>
      </c>
      <c r="F32" s="33"/>
      <c r="G32" s="37"/>
    </row>
    <row r="33" spans="1:7" x14ac:dyDescent="0.2">
      <c r="A33" s="56"/>
      <c r="B33" s="37"/>
      <c r="C33" s="37" t="s">
        <v>43</v>
      </c>
      <c r="D33" s="37"/>
      <c r="E33" s="50">
        <f t="shared" si="0"/>
        <v>12400</v>
      </c>
      <c r="F33" s="33"/>
      <c r="G33" s="37"/>
    </row>
    <row r="34" spans="1:7" x14ac:dyDescent="0.2">
      <c r="A34" s="56"/>
      <c r="B34" s="37"/>
      <c r="C34" s="37" t="s">
        <v>44</v>
      </c>
      <c r="D34" s="37"/>
      <c r="E34" s="50">
        <f t="shared" si="0"/>
        <v>12400</v>
      </c>
      <c r="F34" s="33"/>
      <c r="G34" s="37"/>
    </row>
    <row r="35" spans="1:7" x14ac:dyDescent="0.2">
      <c r="A35" s="56"/>
      <c r="B35" s="37"/>
      <c r="C35" s="37" t="s">
        <v>45</v>
      </c>
      <c r="D35" s="37"/>
      <c r="E35" s="50">
        <f t="shared" si="0"/>
        <v>12400</v>
      </c>
      <c r="F35" s="33"/>
      <c r="G35" s="37"/>
    </row>
    <row r="36" spans="1:7" x14ac:dyDescent="0.2">
      <c r="A36" s="56"/>
      <c r="B36" s="37"/>
      <c r="C36" s="37" t="s">
        <v>179</v>
      </c>
      <c r="D36" s="37"/>
      <c r="E36" s="50">
        <f t="shared" si="0"/>
        <v>12400</v>
      </c>
      <c r="F36" s="33"/>
      <c r="G36" s="37"/>
    </row>
    <row r="37" spans="1:7" x14ac:dyDescent="0.2">
      <c r="A37" s="56"/>
      <c r="B37" s="37"/>
      <c r="C37" s="37" t="s">
        <v>46</v>
      </c>
      <c r="D37" s="37"/>
      <c r="E37" s="50">
        <f t="shared" si="0"/>
        <v>12400</v>
      </c>
      <c r="F37" s="33"/>
      <c r="G37" s="37"/>
    </row>
    <row r="38" spans="1:7" x14ac:dyDescent="0.2">
      <c r="A38" s="56"/>
      <c r="B38" s="37"/>
      <c r="C38" s="37" t="s">
        <v>47</v>
      </c>
      <c r="D38" s="37"/>
      <c r="E38" s="50">
        <f t="shared" si="0"/>
        <v>12400</v>
      </c>
      <c r="F38" s="33"/>
      <c r="G38" s="37"/>
    </row>
    <row r="39" spans="1:7" x14ac:dyDescent="0.2">
      <c r="A39" s="56"/>
      <c r="B39" s="37"/>
      <c r="C39" s="37" t="s">
        <v>48</v>
      </c>
      <c r="D39" s="37"/>
      <c r="E39" s="50">
        <f t="shared" si="0"/>
        <v>12400</v>
      </c>
      <c r="F39" s="33"/>
      <c r="G39" s="37"/>
    </row>
    <row r="40" spans="1:7" x14ac:dyDescent="0.2">
      <c r="A40" s="56"/>
      <c r="B40" s="37"/>
      <c r="C40" s="37" t="s">
        <v>49</v>
      </c>
      <c r="D40" s="37"/>
      <c r="E40" s="50">
        <f t="shared" si="0"/>
        <v>12400</v>
      </c>
      <c r="F40" s="33"/>
      <c r="G40" s="37"/>
    </row>
    <row r="41" spans="1:7" x14ac:dyDescent="0.2">
      <c r="A41" s="56"/>
      <c r="B41" s="37"/>
      <c r="C41" s="37"/>
      <c r="D41" s="37"/>
      <c r="E41" s="50"/>
      <c r="F41" s="33"/>
      <c r="G41" s="37"/>
    </row>
    <row r="42" spans="1:7" x14ac:dyDescent="0.2">
      <c r="A42" s="56"/>
      <c r="B42" s="37"/>
      <c r="C42" s="37"/>
      <c r="D42" s="37"/>
      <c r="E42" s="50"/>
      <c r="F42" s="33"/>
      <c r="G42" s="37"/>
    </row>
    <row r="43" spans="1:7" x14ac:dyDescent="0.2">
      <c r="A43" s="56"/>
      <c r="B43" s="37"/>
      <c r="C43" s="37"/>
      <c r="D43" s="37"/>
      <c r="E43" s="50"/>
      <c r="F43" s="33"/>
      <c r="G43" s="37"/>
    </row>
    <row r="44" spans="1:7" x14ac:dyDescent="0.2">
      <c r="A44" s="37"/>
      <c r="B44" s="37"/>
      <c r="C44" s="37"/>
      <c r="D44" s="37"/>
      <c r="E44" s="50"/>
      <c r="F44" s="33"/>
      <c r="G44" s="37"/>
    </row>
    <row r="45" spans="1:7" x14ac:dyDescent="0.2">
      <c r="A45" s="60"/>
      <c r="B45" s="60"/>
      <c r="C45" s="60"/>
      <c r="D45" s="60"/>
      <c r="E45" s="62"/>
      <c r="F45" s="65"/>
      <c r="G45" s="60"/>
    </row>
    <row r="46" spans="1:7" x14ac:dyDescent="0.2">
      <c r="A46" s="60"/>
      <c r="B46" s="60"/>
      <c r="C46" s="60"/>
      <c r="D46" s="60"/>
      <c r="E46" s="62"/>
      <c r="F46" s="65"/>
      <c r="G46" s="60"/>
    </row>
    <row r="47" spans="1:7" x14ac:dyDescent="0.2">
      <c r="A47" s="60"/>
      <c r="B47" s="60"/>
      <c r="C47" s="60"/>
      <c r="D47" s="60"/>
      <c r="E47" s="62"/>
      <c r="F47" s="65"/>
      <c r="G47" s="60"/>
    </row>
    <row r="48" spans="1:7" x14ac:dyDescent="0.2">
      <c r="A48" s="60"/>
      <c r="B48" s="60"/>
      <c r="C48" s="60"/>
      <c r="D48" s="60"/>
      <c r="E48" s="62"/>
      <c r="F48" s="65"/>
      <c r="G48" s="60"/>
    </row>
    <row r="49" spans="1:7" x14ac:dyDescent="0.2">
      <c r="A49" s="60"/>
      <c r="B49" s="60"/>
      <c r="C49" s="60"/>
      <c r="D49" s="60"/>
      <c r="E49" s="62"/>
      <c r="F49" s="65"/>
      <c r="G49" s="60"/>
    </row>
  </sheetData>
  <mergeCells count="1">
    <mergeCell ref="A1:B1"/>
  </mergeCells>
  <printOptions gridLines="1" gridLinesSet="0"/>
  <pageMargins left="0.5" right="0.25" top="1" bottom="1" header="0.5" footer="0.5"/>
  <pageSetup orientation="portrait" horizontalDpi="200" verticalDpi="200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E1" workbookViewId="0">
      <selection activeCell="E1" sqref="E1"/>
    </sheetView>
  </sheetViews>
  <sheetFormatPr defaultRowHeight="15.75" customHeight="1" x14ac:dyDescent="0.2"/>
  <cols>
    <col min="1" max="1" width="14.140625" style="118" customWidth="1"/>
    <col min="2" max="2" width="9.85546875" style="119" customWidth="1"/>
    <col min="3" max="3" width="12.85546875" style="119" customWidth="1"/>
    <col min="4" max="4" width="15" style="120" bestFit="1" customWidth="1"/>
    <col min="5" max="5" width="17.85546875" style="120" customWidth="1"/>
    <col min="6" max="6" width="17.85546875" style="120" bestFit="1" customWidth="1"/>
    <col min="7" max="7" width="17.85546875" style="120" customWidth="1"/>
    <col min="8" max="8" width="18.7109375" style="120" customWidth="1"/>
    <col min="9" max="9" width="18.140625" style="120" customWidth="1"/>
  </cols>
  <sheetData>
    <row r="1" spans="1:9" s="114" customFormat="1" ht="15.75" customHeight="1" x14ac:dyDescent="0.2">
      <c r="A1" s="111" t="s">
        <v>431</v>
      </c>
      <c r="B1" s="112" t="s">
        <v>432</v>
      </c>
      <c r="C1" s="112" t="s">
        <v>433</v>
      </c>
      <c r="D1" s="113" t="s">
        <v>434</v>
      </c>
      <c r="E1" s="113" t="s">
        <v>435</v>
      </c>
      <c r="F1" s="113" t="s">
        <v>436</v>
      </c>
      <c r="G1" s="113" t="s">
        <v>435</v>
      </c>
      <c r="H1" s="113" t="s">
        <v>436</v>
      </c>
      <c r="I1" s="113" t="s">
        <v>435</v>
      </c>
    </row>
    <row r="2" spans="1:9" s="114" customFormat="1" ht="15.75" customHeight="1" x14ac:dyDescent="0.2">
      <c r="A2" s="201" t="s">
        <v>437</v>
      </c>
      <c r="B2" s="202"/>
      <c r="C2" s="112" t="s">
        <v>438</v>
      </c>
      <c r="D2" s="113" t="s">
        <v>439</v>
      </c>
      <c r="E2" s="113" t="s">
        <v>440</v>
      </c>
      <c r="F2" s="113" t="s">
        <v>441</v>
      </c>
      <c r="G2" s="113" t="s">
        <v>442</v>
      </c>
      <c r="H2" s="113" t="s">
        <v>443</v>
      </c>
      <c r="I2" s="113" t="s">
        <v>442</v>
      </c>
    </row>
    <row r="3" spans="1:9" ht="15.75" customHeight="1" x14ac:dyDescent="0.2">
      <c r="A3" s="115" t="s">
        <v>444</v>
      </c>
      <c r="B3" s="116">
        <v>715.5</v>
      </c>
      <c r="C3" s="116">
        <f t="shared" ref="C3:C16" si="0">+B3/213</f>
        <v>3.359154929577465</v>
      </c>
      <c r="D3" s="117">
        <f t="shared" ref="D3:D16" si="1">+C3*1.34</f>
        <v>4.501267605633803</v>
      </c>
      <c r="E3" s="117">
        <f t="shared" ref="E3:E16" si="2">+D3*365</f>
        <v>1642.9626760563381</v>
      </c>
      <c r="F3" s="117">
        <f t="shared" ref="F3:F16" si="3">+C3*1.5</f>
        <v>5.0387323943661979</v>
      </c>
      <c r="G3" s="117">
        <f t="shared" ref="G3:G16" si="4">+F3*365</f>
        <v>1839.1373239436623</v>
      </c>
      <c r="H3" s="117">
        <f t="shared" ref="H3:H16" si="5">1.75*C3</f>
        <v>5.8785211267605639</v>
      </c>
      <c r="I3" s="117">
        <f t="shared" ref="I3:I16" si="6">+H3*365</f>
        <v>2145.660211267606</v>
      </c>
    </row>
    <row r="4" spans="1:9" ht="15.75" customHeight="1" x14ac:dyDescent="0.2">
      <c r="A4" s="115" t="s">
        <v>445</v>
      </c>
      <c r="B4" s="116">
        <v>926.5</v>
      </c>
      <c r="C4" s="116">
        <f t="shared" si="0"/>
        <v>4.349765258215962</v>
      </c>
      <c r="D4" s="117">
        <f t="shared" si="1"/>
        <v>5.8286854460093895</v>
      </c>
      <c r="E4" s="117">
        <f t="shared" si="2"/>
        <v>2127.4701877934272</v>
      </c>
      <c r="F4" s="117">
        <f t="shared" si="3"/>
        <v>6.5246478873239431</v>
      </c>
      <c r="G4" s="117">
        <f t="shared" si="4"/>
        <v>2381.4964788732391</v>
      </c>
      <c r="H4" s="117">
        <f t="shared" si="5"/>
        <v>7.612089201877934</v>
      </c>
      <c r="I4" s="117">
        <f t="shared" si="6"/>
        <v>2778.4125586854461</v>
      </c>
    </row>
    <row r="5" spans="1:9" ht="15.75" customHeight="1" x14ac:dyDescent="0.2">
      <c r="A5" s="115" t="s">
        <v>446</v>
      </c>
      <c r="B5" s="116">
        <v>34</v>
      </c>
      <c r="C5" s="116">
        <f t="shared" si="0"/>
        <v>0.15962441314553991</v>
      </c>
      <c r="D5" s="117">
        <f t="shared" si="1"/>
        <v>0.21389671361502349</v>
      </c>
      <c r="E5" s="117">
        <f t="shared" si="2"/>
        <v>78.072300469483579</v>
      </c>
      <c r="F5" s="117">
        <f t="shared" si="3"/>
        <v>0.23943661971830987</v>
      </c>
      <c r="G5" s="117">
        <f t="shared" si="4"/>
        <v>87.394366197183103</v>
      </c>
      <c r="H5" s="117">
        <f t="shared" si="5"/>
        <v>0.27934272300469482</v>
      </c>
      <c r="I5" s="117">
        <f t="shared" si="6"/>
        <v>101.9600938967136</v>
      </c>
    </row>
    <row r="6" spans="1:9" ht="15.75" customHeight="1" x14ac:dyDescent="0.2">
      <c r="A6" s="115" t="s">
        <v>447</v>
      </c>
      <c r="B6" s="116">
        <v>116.8</v>
      </c>
      <c r="C6" s="116">
        <f t="shared" si="0"/>
        <v>0.5483568075117371</v>
      </c>
      <c r="D6" s="117">
        <f t="shared" si="1"/>
        <v>0.73479812206572781</v>
      </c>
      <c r="E6" s="117">
        <f t="shared" si="2"/>
        <v>268.20131455399064</v>
      </c>
      <c r="F6" s="117">
        <f t="shared" si="3"/>
        <v>0.82253521126760565</v>
      </c>
      <c r="G6" s="117">
        <f t="shared" si="4"/>
        <v>300.22535211267603</v>
      </c>
      <c r="H6" s="117">
        <f t="shared" si="5"/>
        <v>0.95962441314553992</v>
      </c>
      <c r="I6" s="117">
        <f t="shared" si="6"/>
        <v>350.26291079812205</v>
      </c>
    </row>
    <row r="7" spans="1:9" ht="15.75" customHeight="1" x14ac:dyDescent="0.2">
      <c r="A7" s="115" t="s">
        <v>448</v>
      </c>
      <c r="B7" s="116">
        <v>562.13</v>
      </c>
      <c r="C7" s="116">
        <f t="shared" si="0"/>
        <v>2.6391079812206573</v>
      </c>
      <c r="D7" s="117">
        <f t="shared" si="1"/>
        <v>3.5364046948356811</v>
      </c>
      <c r="E7" s="117">
        <f t="shared" si="2"/>
        <v>1290.7877136150237</v>
      </c>
      <c r="F7" s="117">
        <f t="shared" si="3"/>
        <v>3.9586619718309857</v>
      </c>
      <c r="G7" s="117">
        <f t="shared" si="4"/>
        <v>1444.9116197183098</v>
      </c>
      <c r="H7" s="117">
        <f t="shared" si="5"/>
        <v>4.6184389671361501</v>
      </c>
      <c r="I7" s="117">
        <f t="shared" si="6"/>
        <v>1685.7302230046948</v>
      </c>
    </row>
    <row r="8" spans="1:9" ht="15.75" customHeight="1" x14ac:dyDescent="0.2">
      <c r="A8" s="115" t="s">
        <v>449</v>
      </c>
      <c r="B8" s="116">
        <v>766.36</v>
      </c>
      <c r="C8" s="116">
        <f t="shared" si="0"/>
        <v>3.5979342723004697</v>
      </c>
      <c r="D8" s="117">
        <f t="shared" si="1"/>
        <v>4.8212319248826301</v>
      </c>
      <c r="E8" s="117">
        <f t="shared" si="2"/>
        <v>1759.74965258216</v>
      </c>
      <c r="F8" s="117">
        <f t="shared" si="3"/>
        <v>5.3969014084507041</v>
      </c>
      <c r="G8" s="117">
        <f t="shared" si="4"/>
        <v>1969.8690140845069</v>
      </c>
      <c r="H8" s="117">
        <f t="shared" si="5"/>
        <v>6.2963849765258217</v>
      </c>
      <c r="I8" s="117">
        <f t="shared" si="6"/>
        <v>2298.1805164319248</v>
      </c>
    </row>
    <row r="9" spans="1:9" ht="15.75" customHeight="1" x14ac:dyDescent="0.2">
      <c r="A9" s="115" t="s">
        <v>450</v>
      </c>
      <c r="B9" s="116">
        <v>445.54</v>
      </c>
      <c r="C9" s="116">
        <f t="shared" si="0"/>
        <v>2.0917370892018781</v>
      </c>
      <c r="D9" s="117">
        <f t="shared" si="1"/>
        <v>2.8029276995305166</v>
      </c>
      <c r="E9" s="117">
        <f t="shared" si="2"/>
        <v>1023.0686103286386</v>
      </c>
      <c r="F9" s="117">
        <f t="shared" si="3"/>
        <v>3.1376056338028171</v>
      </c>
      <c r="G9" s="117">
        <f t="shared" si="4"/>
        <v>1145.2260563380282</v>
      </c>
      <c r="H9" s="117">
        <f t="shared" si="5"/>
        <v>3.6605399061032866</v>
      </c>
      <c r="I9" s="117">
        <f t="shared" si="6"/>
        <v>1336.0970657276996</v>
      </c>
    </row>
    <row r="10" spans="1:9" ht="15.75" customHeight="1" x14ac:dyDescent="0.2">
      <c r="A10" s="115" t="s">
        <v>451</v>
      </c>
      <c r="B10" s="116">
        <v>26.9</v>
      </c>
      <c r="C10" s="116">
        <f t="shared" si="0"/>
        <v>0.12629107981220655</v>
      </c>
      <c r="D10" s="117">
        <f t="shared" si="1"/>
        <v>0.16923004694835678</v>
      </c>
      <c r="E10" s="117">
        <f t="shared" si="2"/>
        <v>61.768967136150223</v>
      </c>
      <c r="F10" s="117">
        <f t="shared" si="3"/>
        <v>0.18943661971830983</v>
      </c>
      <c r="G10" s="117">
        <f t="shared" si="4"/>
        <v>69.144366197183089</v>
      </c>
      <c r="H10" s="117">
        <f t="shared" si="5"/>
        <v>0.22100938967136147</v>
      </c>
      <c r="I10" s="117">
        <f t="shared" si="6"/>
        <v>80.66842723004693</v>
      </c>
    </row>
    <row r="11" spans="1:9" ht="15.75" customHeight="1" x14ac:dyDescent="0.2">
      <c r="A11" s="115" t="s">
        <v>452</v>
      </c>
      <c r="B11" s="116">
        <v>342.5</v>
      </c>
      <c r="C11" s="116">
        <f t="shared" si="0"/>
        <v>1.607981220657277</v>
      </c>
      <c r="D11" s="117">
        <f t="shared" si="1"/>
        <v>2.1546948356807514</v>
      </c>
      <c r="E11" s="117">
        <f t="shared" si="2"/>
        <v>786.46361502347429</v>
      </c>
      <c r="F11" s="117">
        <f t="shared" si="3"/>
        <v>2.4119718309859155</v>
      </c>
      <c r="G11" s="117">
        <f t="shared" si="4"/>
        <v>880.36971830985919</v>
      </c>
      <c r="H11" s="117">
        <f t="shared" si="5"/>
        <v>2.813967136150235</v>
      </c>
      <c r="I11" s="117">
        <f t="shared" si="6"/>
        <v>1027.0980046948357</v>
      </c>
    </row>
    <row r="12" spans="1:9" ht="15.75" customHeight="1" x14ac:dyDescent="0.2">
      <c r="A12" s="115" t="s">
        <v>453</v>
      </c>
      <c r="B12" s="116">
        <v>41.8</v>
      </c>
      <c r="C12" s="116">
        <f t="shared" si="0"/>
        <v>0.19624413145539904</v>
      </c>
      <c r="D12" s="117">
        <f t="shared" si="1"/>
        <v>0.2629671361502347</v>
      </c>
      <c r="E12" s="117">
        <f t="shared" si="2"/>
        <v>95.983004694835671</v>
      </c>
      <c r="F12" s="117">
        <f t="shared" si="3"/>
        <v>0.29436619718309853</v>
      </c>
      <c r="G12" s="117">
        <f t="shared" si="4"/>
        <v>107.44366197183096</v>
      </c>
      <c r="H12" s="117">
        <f t="shared" si="5"/>
        <v>0.34342723004694831</v>
      </c>
      <c r="I12" s="117">
        <f t="shared" si="6"/>
        <v>125.35093896713613</v>
      </c>
    </row>
    <row r="13" spans="1:9" ht="15.75" customHeight="1" x14ac:dyDescent="0.2">
      <c r="A13" s="115" t="s">
        <v>454</v>
      </c>
      <c r="B13" s="116">
        <v>25.1</v>
      </c>
      <c r="C13" s="116">
        <f t="shared" si="0"/>
        <v>0.11784037558685447</v>
      </c>
      <c r="D13" s="117">
        <f t="shared" si="1"/>
        <v>0.15790610328638499</v>
      </c>
      <c r="E13" s="117">
        <f t="shared" si="2"/>
        <v>57.63572769953052</v>
      </c>
      <c r="F13" s="117">
        <f t="shared" si="3"/>
        <v>0.1767605633802817</v>
      </c>
      <c r="G13" s="117">
        <f t="shared" si="4"/>
        <v>64.517605633802816</v>
      </c>
      <c r="H13" s="117">
        <f t="shared" si="5"/>
        <v>0.20622065727699532</v>
      </c>
      <c r="I13" s="117">
        <f t="shared" si="6"/>
        <v>75.270539906103295</v>
      </c>
    </row>
    <row r="14" spans="1:9" ht="15.75" customHeight="1" x14ac:dyDescent="0.2">
      <c r="A14" s="115" t="s">
        <v>455</v>
      </c>
      <c r="B14" s="116">
        <v>11.7</v>
      </c>
      <c r="C14" s="116">
        <f t="shared" si="0"/>
        <v>5.4929577464788729E-2</v>
      </c>
      <c r="D14" s="117">
        <f t="shared" si="1"/>
        <v>7.36056338028169E-2</v>
      </c>
      <c r="E14" s="117">
        <f t="shared" si="2"/>
        <v>26.866056338028169</v>
      </c>
      <c r="F14" s="117">
        <f t="shared" si="3"/>
        <v>8.23943661971831E-2</v>
      </c>
      <c r="G14" s="117">
        <f t="shared" si="4"/>
        <v>30.073943661971832</v>
      </c>
      <c r="H14" s="117">
        <f t="shared" si="5"/>
        <v>9.6126760563380279E-2</v>
      </c>
      <c r="I14" s="117">
        <f t="shared" si="6"/>
        <v>35.0862676056338</v>
      </c>
    </row>
    <row r="15" spans="1:9" ht="15.75" customHeight="1" x14ac:dyDescent="0.2">
      <c r="A15" s="115" t="s">
        <v>456</v>
      </c>
      <c r="B15" s="116">
        <v>432.08</v>
      </c>
      <c r="C15" s="116">
        <f t="shared" si="0"/>
        <v>2.0285446009389672</v>
      </c>
      <c r="D15" s="117">
        <f t="shared" si="1"/>
        <v>2.718249765258216</v>
      </c>
      <c r="E15" s="117">
        <f t="shared" si="2"/>
        <v>992.16116431924888</v>
      </c>
      <c r="F15" s="117">
        <f t="shared" si="3"/>
        <v>3.0428169014084507</v>
      </c>
      <c r="G15" s="117">
        <f t="shared" si="4"/>
        <v>1110.6281690140845</v>
      </c>
      <c r="H15" s="117">
        <f t="shared" si="5"/>
        <v>3.5499530516431923</v>
      </c>
      <c r="I15" s="117">
        <f t="shared" si="6"/>
        <v>1295.7328638497652</v>
      </c>
    </row>
    <row r="16" spans="1:9" ht="15.75" customHeight="1" x14ac:dyDescent="0.2">
      <c r="A16" s="115" t="s">
        <v>457</v>
      </c>
      <c r="B16" s="116">
        <v>0</v>
      </c>
      <c r="C16" s="116">
        <f t="shared" si="0"/>
        <v>0</v>
      </c>
      <c r="D16" s="117">
        <f t="shared" si="1"/>
        <v>0</v>
      </c>
      <c r="E16" s="117">
        <f t="shared" si="2"/>
        <v>0</v>
      </c>
      <c r="F16" s="117">
        <f t="shared" si="3"/>
        <v>0</v>
      </c>
      <c r="G16" s="117">
        <f t="shared" si="4"/>
        <v>0</v>
      </c>
      <c r="H16" s="117">
        <f t="shared" si="5"/>
        <v>0</v>
      </c>
      <c r="I16" s="117">
        <f t="shared" si="6"/>
        <v>0</v>
      </c>
    </row>
    <row r="17" spans="1:9" ht="15.75" customHeight="1" x14ac:dyDescent="0.2">
      <c r="A17" s="115"/>
      <c r="B17" s="116"/>
      <c r="C17" s="116"/>
      <c r="D17" s="117"/>
      <c r="E17" s="117"/>
      <c r="F17" s="117"/>
      <c r="G17" s="117"/>
      <c r="H17" s="117"/>
      <c r="I17" s="117"/>
    </row>
    <row r="18" spans="1:9" ht="15.75" customHeight="1" x14ac:dyDescent="0.2">
      <c r="A18" s="115"/>
      <c r="B18" s="116">
        <f t="shared" ref="B18:I18" si="7">SUM(B3:B17)</f>
        <v>4446.91</v>
      </c>
      <c r="C18" s="116">
        <f t="shared" si="7"/>
        <v>20.8775117370892</v>
      </c>
      <c r="D18" s="117">
        <f t="shared" si="7"/>
        <v>27.975865727699535</v>
      </c>
      <c r="E18" s="117">
        <f t="shared" si="7"/>
        <v>10211.19099061033</v>
      </c>
      <c r="F18" s="117">
        <f t="shared" si="7"/>
        <v>31.316267605633804</v>
      </c>
      <c r="G18" s="117">
        <f t="shared" si="7"/>
        <v>11430.437676056335</v>
      </c>
      <c r="H18" s="117">
        <f t="shared" si="7"/>
        <v>36.535645539906106</v>
      </c>
      <c r="I18" s="117">
        <f t="shared" si="7"/>
        <v>13335.510622065727</v>
      </c>
    </row>
    <row r="19" spans="1:9" ht="15.75" customHeight="1" x14ac:dyDescent="0.2">
      <c r="A19" s="118" t="s">
        <v>458</v>
      </c>
    </row>
    <row r="21" spans="1:9" ht="15.75" customHeight="1" x14ac:dyDescent="0.25">
      <c r="A21" s="121" t="s">
        <v>459</v>
      </c>
    </row>
    <row r="22" spans="1:9" ht="15.75" customHeight="1" x14ac:dyDescent="0.25">
      <c r="H22" s="122" t="s">
        <v>18</v>
      </c>
      <c r="I22" s="122">
        <v>12400</v>
      </c>
    </row>
  </sheetData>
  <mergeCells count="1">
    <mergeCell ref="A2:B2"/>
  </mergeCells>
  <pageMargins left="0.75" right="0.75" top="1" bottom="1" header="0.5" footer="0.5"/>
  <pageSetup paperSize="5" orientation="landscape" horizontalDpi="4294967292" verticalDpi="0" r:id="rId1"/>
  <headerFooter alignWithMargins="0">
    <oddHeader xml:space="preserve">&amp;CProjected Fuel Usage 2001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view="pageBreakPreview" zoomScale="60" zoomScaleNormal="75" workbookViewId="0">
      <selection sqref="A1:B1"/>
    </sheetView>
  </sheetViews>
  <sheetFormatPr defaultRowHeight="15" x14ac:dyDescent="0.2"/>
  <cols>
    <col min="1" max="1" width="13.7109375" style="24" customWidth="1"/>
    <col min="2" max="2" width="30.7109375" style="24" customWidth="1"/>
    <col min="3" max="4" width="13.5703125" style="24" customWidth="1"/>
    <col min="5" max="5" width="15.85546875" style="24" customWidth="1"/>
    <col min="6" max="6" width="29.7109375" style="24" customWidth="1"/>
    <col min="7" max="7" width="10.42578125" style="24" customWidth="1"/>
    <col min="8" max="16384" width="9.140625" style="24"/>
  </cols>
  <sheetData>
    <row r="1" spans="1:8" ht="15.75" x14ac:dyDescent="0.25">
      <c r="A1" s="203" t="s">
        <v>176</v>
      </c>
      <c r="B1" s="200"/>
      <c r="C1" s="37"/>
      <c r="D1" s="57"/>
      <c r="E1" s="37"/>
      <c r="F1" s="37"/>
      <c r="G1" s="37"/>
      <c r="H1" s="37"/>
    </row>
    <row r="2" spans="1:8" x14ac:dyDescent="0.2">
      <c r="A2" s="34" t="s">
        <v>3</v>
      </c>
      <c r="B2" s="34" t="s">
        <v>4</v>
      </c>
      <c r="C2" s="34" t="s">
        <v>11</v>
      </c>
      <c r="D2" s="34" t="s">
        <v>18</v>
      </c>
      <c r="E2" s="34" t="s">
        <v>8</v>
      </c>
      <c r="F2" s="37" t="s">
        <v>118</v>
      </c>
      <c r="G2" s="34" t="s">
        <v>120</v>
      </c>
      <c r="H2" s="37" t="s">
        <v>9</v>
      </c>
    </row>
    <row r="3" spans="1:8" x14ac:dyDescent="0.2">
      <c r="A3" s="34" t="s">
        <v>10</v>
      </c>
      <c r="B3" s="37"/>
      <c r="C3" s="34" t="s">
        <v>12</v>
      </c>
      <c r="D3" s="34" t="s">
        <v>11</v>
      </c>
      <c r="E3" s="37"/>
      <c r="F3" s="37" t="s">
        <v>119</v>
      </c>
      <c r="G3" s="34" t="s">
        <v>121</v>
      </c>
      <c r="H3" s="37"/>
    </row>
    <row r="4" spans="1:8" x14ac:dyDescent="0.2">
      <c r="A4" s="34" t="s">
        <v>13</v>
      </c>
      <c r="B4" s="37"/>
      <c r="C4" s="37"/>
      <c r="D4" s="37"/>
      <c r="E4" s="50">
        <v>20000</v>
      </c>
      <c r="F4" s="37" t="s">
        <v>180</v>
      </c>
      <c r="G4" s="37"/>
      <c r="H4" s="37"/>
    </row>
    <row r="5" spans="1:8" x14ac:dyDescent="0.2">
      <c r="A5" s="37">
        <v>2104001</v>
      </c>
      <c r="B5" s="37" t="s">
        <v>91</v>
      </c>
      <c r="C5" s="58">
        <v>12.5</v>
      </c>
      <c r="D5" s="58">
        <f>C5*13</f>
        <v>162.5</v>
      </c>
      <c r="E5" s="58">
        <f>+E4-D5</f>
        <v>19837.5</v>
      </c>
      <c r="F5" s="37"/>
      <c r="G5" s="37"/>
      <c r="H5" s="37"/>
    </row>
    <row r="6" spans="1:8" x14ac:dyDescent="0.2">
      <c r="A6" s="37">
        <v>2104002</v>
      </c>
      <c r="B6" s="37" t="s">
        <v>92</v>
      </c>
      <c r="C6" s="58">
        <v>100</v>
      </c>
      <c r="D6" s="58">
        <v>100</v>
      </c>
      <c r="E6" s="58">
        <f t="shared" ref="E6:E62" si="0">+E5-D6</f>
        <v>19737.5</v>
      </c>
      <c r="F6" s="37"/>
      <c r="G6" s="37"/>
      <c r="H6" s="37"/>
    </row>
    <row r="7" spans="1:8" x14ac:dyDescent="0.2">
      <c r="A7" s="37">
        <v>2104003</v>
      </c>
      <c r="B7" s="37" t="s">
        <v>92</v>
      </c>
      <c r="C7" s="58">
        <v>100</v>
      </c>
      <c r="D7" s="58">
        <v>100</v>
      </c>
      <c r="E7" s="58">
        <f t="shared" si="0"/>
        <v>19637.5</v>
      </c>
      <c r="F7" s="37"/>
      <c r="G7" s="37"/>
      <c r="H7" s="37"/>
    </row>
    <row r="8" spans="1:8" x14ac:dyDescent="0.2">
      <c r="A8" s="37">
        <v>2104004</v>
      </c>
      <c r="B8" s="37" t="s">
        <v>93</v>
      </c>
      <c r="C8" s="58">
        <v>300</v>
      </c>
      <c r="D8" s="58">
        <v>300</v>
      </c>
      <c r="E8" s="58">
        <f t="shared" si="0"/>
        <v>19337.5</v>
      </c>
      <c r="F8" s="37"/>
      <c r="G8" s="37"/>
      <c r="H8" s="37"/>
    </row>
    <row r="9" spans="1:8" x14ac:dyDescent="0.2">
      <c r="A9" s="37"/>
      <c r="B9" s="37" t="s">
        <v>93</v>
      </c>
      <c r="C9" s="58">
        <v>300</v>
      </c>
      <c r="D9" s="58">
        <v>300</v>
      </c>
      <c r="E9" s="58">
        <f t="shared" si="0"/>
        <v>19037.5</v>
      </c>
      <c r="F9" s="37"/>
      <c r="G9" s="37"/>
      <c r="H9" s="37"/>
    </row>
    <row r="10" spans="1:8" x14ac:dyDescent="0.2">
      <c r="A10" s="37">
        <v>2104005</v>
      </c>
      <c r="B10" s="37" t="s">
        <v>94</v>
      </c>
      <c r="C10" s="58">
        <v>300</v>
      </c>
      <c r="D10" s="58">
        <v>300</v>
      </c>
      <c r="E10" s="58">
        <f t="shared" si="0"/>
        <v>18737.5</v>
      </c>
      <c r="F10" s="37"/>
      <c r="G10" s="37"/>
      <c r="H10" s="37"/>
    </row>
    <row r="11" spans="1:8" x14ac:dyDescent="0.2">
      <c r="A11" s="37">
        <v>2104006</v>
      </c>
      <c r="B11" s="37" t="s">
        <v>95</v>
      </c>
      <c r="C11" s="58">
        <v>300</v>
      </c>
      <c r="D11" s="58">
        <v>300</v>
      </c>
      <c r="E11" s="58">
        <f t="shared" si="0"/>
        <v>18437.5</v>
      </c>
      <c r="F11" s="37"/>
      <c r="G11" s="37"/>
      <c r="H11" s="37"/>
    </row>
    <row r="12" spans="1:8" x14ac:dyDescent="0.2">
      <c r="A12" s="37">
        <v>2104007</v>
      </c>
      <c r="B12" s="37" t="s">
        <v>96</v>
      </c>
      <c r="C12" s="58">
        <v>300</v>
      </c>
      <c r="D12" s="58">
        <v>300</v>
      </c>
      <c r="E12" s="58">
        <f t="shared" si="0"/>
        <v>18137.5</v>
      </c>
      <c r="F12" s="37"/>
      <c r="G12" s="37"/>
      <c r="H12" s="37"/>
    </row>
    <row r="13" spans="1:8" x14ac:dyDescent="0.2">
      <c r="A13" s="37"/>
      <c r="B13" s="37" t="s">
        <v>96</v>
      </c>
      <c r="C13" s="58">
        <v>300</v>
      </c>
      <c r="D13" s="58">
        <v>300</v>
      </c>
      <c r="E13" s="58">
        <f t="shared" si="0"/>
        <v>17837.5</v>
      </c>
      <c r="F13" s="37"/>
      <c r="G13" s="37"/>
      <c r="H13" s="37"/>
    </row>
    <row r="14" spans="1:8" x14ac:dyDescent="0.2">
      <c r="A14" s="37">
        <v>2104008</v>
      </c>
      <c r="B14" s="37" t="s">
        <v>97</v>
      </c>
      <c r="C14" s="58">
        <v>300</v>
      </c>
      <c r="D14" s="58">
        <v>300</v>
      </c>
      <c r="E14" s="58">
        <f t="shared" si="0"/>
        <v>17537.5</v>
      </c>
      <c r="F14" s="37"/>
      <c r="G14" s="37"/>
      <c r="H14" s="37"/>
    </row>
    <row r="15" spans="1:8" x14ac:dyDescent="0.2">
      <c r="A15" s="37"/>
      <c r="B15" s="37" t="s">
        <v>97</v>
      </c>
      <c r="C15" s="58">
        <v>300</v>
      </c>
      <c r="D15" s="58">
        <v>300</v>
      </c>
      <c r="E15" s="58">
        <f t="shared" si="0"/>
        <v>17237.5</v>
      </c>
      <c r="F15" s="37"/>
      <c r="G15" s="37"/>
      <c r="H15" s="37"/>
    </row>
    <row r="16" spans="1:8" x14ac:dyDescent="0.2">
      <c r="A16" s="37">
        <v>2104009</v>
      </c>
      <c r="B16" s="37" t="s">
        <v>98</v>
      </c>
      <c r="C16" s="58">
        <v>100</v>
      </c>
      <c r="D16" s="58">
        <v>100</v>
      </c>
      <c r="E16" s="58">
        <f t="shared" si="0"/>
        <v>17137.5</v>
      </c>
      <c r="F16" s="37"/>
      <c r="G16" s="37"/>
      <c r="H16" s="37"/>
    </row>
    <row r="17" spans="1:8" x14ac:dyDescent="0.2">
      <c r="A17" s="37">
        <v>2104010</v>
      </c>
      <c r="B17" s="37" t="s">
        <v>99</v>
      </c>
      <c r="C17" s="58">
        <v>100</v>
      </c>
      <c r="D17" s="58">
        <v>100</v>
      </c>
      <c r="E17" s="58">
        <f t="shared" si="0"/>
        <v>17037.5</v>
      </c>
      <c r="F17" s="37"/>
      <c r="G17" s="37"/>
      <c r="H17" s="37"/>
    </row>
    <row r="18" spans="1:8" x14ac:dyDescent="0.2">
      <c r="A18" s="37">
        <v>2104011</v>
      </c>
      <c r="B18" s="37" t="s">
        <v>100</v>
      </c>
      <c r="C18" s="58">
        <v>100</v>
      </c>
      <c r="D18" s="58">
        <v>100</v>
      </c>
      <c r="E18" s="58">
        <f t="shared" si="0"/>
        <v>16937.5</v>
      </c>
      <c r="F18" s="37"/>
      <c r="G18" s="37"/>
      <c r="H18" s="37"/>
    </row>
    <row r="19" spans="1:8" x14ac:dyDescent="0.2">
      <c r="A19" s="37">
        <v>2104012</v>
      </c>
      <c r="B19" s="37" t="s">
        <v>101</v>
      </c>
      <c r="C19" s="58">
        <v>100</v>
      </c>
      <c r="D19" s="58">
        <v>100</v>
      </c>
      <c r="E19" s="58">
        <f t="shared" si="0"/>
        <v>16837.5</v>
      </c>
      <c r="F19" s="37"/>
      <c r="G19" s="37"/>
      <c r="H19" s="37"/>
    </row>
    <row r="20" spans="1:8" x14ac:dyDescent="0.2">
      <c r="A20" s="37">
        <v>2104013</v>
      </c>
      <c r="B20" s="37" t="s">
        <v>102</v>
      </c>
      <c r="C20" s="58">
        <v>100</v>
      </c>
      <c r="D20" s="58">
        <v>100</v>
      </c>
      <c r="E20" s="58">
        <f t="shared" si="0"/>
        <v>16737.5</v>
      </c>
      <c r="F20" s="37"/>
      <c r="G20" s="37"/>
      <c r="H20" s="37"/>
    </row>
    <row r="21" spans="1:8" x14ac:dyDescent="0.2">
      <c r="A21" s="37">
        <v>2104014</v>
      </c>
      <c r="B21" s="37" t="s">
        <v>102</v>
      </c>
      <c r="C21" s="58">
        <v>100</v>
      </c>
      <c r="D21" s="58">
        <v>100</v>
      </c>
      <c r="E21" s="58">
        <f t="shared" si="0"/>
        <v>16637.5</v>
      </c>
      <c r="F21" s="37"/>
      <c r="G21" s="37"/>
      <c r="H21" s="37"/>
    </row>
    <row r="22" spans="1:8" x14ac:dyDescent="0.2">
      <c r="A22" s="37">
        <v>2104015</v>
      </c>
      <c r="B22" s="37" t="s">
        <v>103</v>
      </c>
      <c r="C22" s="58">
        <v>300</v>
      </c>
      <c r="D22" s="58">
        <v>300</v>
      </c>
      <c r="E22" s="58">
        <f t="shared" si="0"/>
        <v>16337.5</v>
      </c>
      <c r="F22" s="37"/>
      <c r="G22" s="37"/>
      <c r="H22" s="37"/>
    </row>
    <row r="23" spans="1:8" x14ac:dyDescent="0.2">
      <c r="A23" s="37">
        <v>2104016</v>
      </c>
      <c r="B23" s="37" t="s">
        <v>104</v>
      </c>
      <c r="C23" s="58">
        <v>100</v>
      </c>
      <c r="D23" s="58">
        <v>100</v>
      </c>
      <c r="E23" s="58">
        <f t="shared" si="0"/>
        <v>16237.5</v>
      </c>
      <c r="F23" s="37"/>
      <c r="G23" s="37"/>
      <c r="H23" s="37"/>
    </row>
    <row r="24" spans="1:8" x14ac:dyDescent="0.2">
      <c r="A24" s="37">
        <v>2104017</v>
      </c>
      <c r="B24" s="37" t="s">
        <v>105</v>
      </c>
      <c r="C24" s="58">
        <v>300</v>
      </c>
      <c r="D24" s="58">
        <v>300</v>
      </c>
      <c r="E24" s="58">
        <f t="shared" si="0"/>
        <v>15937.5</v>
      </c>
      <c r="F24" s="37"/>
      <c r="G24" s="37"/>
      <c r="H24" s="37"/>
    </row>
    <row r="25" spans="1:8" x14ac:dyDescent="0.2">
      <c r="A25" s="37">
        <v>2104018</v>
      </c>
      <c r="B25" s="37" t="s">
        <v>106</v>
      </c>
      <c r="C25" s="58">
        <v>100</v>
      </c>
      <c r="D25" s="58">
        <v>100</v>
      </c>
      <c r="E25" s="58">
        <f t="shared" si="0"/>
        <v>15837.5</v>
      </c>
      <c r="F25" s="37"/>
      <c r="G25" s="37"/>
      <c r="H25" s="37"/>
    </row>
    <row r="26" spans="1:8" x14ac:dyDescent="0.2">
      <c r="A26" s="37"/>
      <c r="B26" s="37" t="s">
        <v>106</v>
      </c>
      <c r="C26" s="58">
        <v>100</v>
      </c>
      <c r="D26" s="58">
        <v>100</v>
      </c>
      <c r="E26" s="58">
        <f t="shared" si="0"/>
        <v>15737.5</v>
      </c>
      <c r="F26" s="37"/>
      <c r="G26" s="37"/>
      <c r="H26" s="37"/>
    </row>
    <row r="27" spans="1:8" x14ac:dyDescent="0.2">
      <c r="A27" s="37">
        <v>2104019</v>
      </c>
      <c r="B27" s="37" t="s">
        <v>107</v>
      </c>
      <c r="C27" s="58">
        <v>100</v>
      </c>
      <c r="D27" s="58">
        <v>100</v>
      </c>
      <c r="E27" s="58">
        <f t="shared" si="0"/>
        <v>15637.5</v>
      </c>
      <c r="F27" s="37"/>
      <c r="G27" s="37"/>
      <c r="H27" s="37"/>
    </row>
    <row r="28" spans="1:8" x14ac:dyDescent="0.2">
      <c r="A28" s="37">
        <v>2104020</v>
      </c>
      <c r="B28" s="37" t="s">
        <v>108</v>
      </c>
      <c r="C28" s="58">
        <v>100</v>
      </c>
      <c r="D28" s="58">
        <v>100</v>
      </c>
      <c r="E28" s="58">
        <f t="shared" si="0"/>
        <v>15537.5</v>
      </c>
      <c r="F28" s="37"/>
      <c r="G28" s="37"/>
      <c r="H28" s="37"/>
    </row>
    <row r="29" spans="1:8" x14ac:dyDescent="0.2">
      <c r="A29" s="37">
        <v>2104021</v>
      </c>
      <c r="B29" s="37" t="s">
        <v>109</v>
      </c>
      <c r="C29" s="58">
        <v>100</v>
      </c>
      <c r="D29" s="58">
        <v>100</v>
      </c>
      <c r="E29" s="58">
        <f t="shared" si="0"/>
        <v>15437.5</v>
      </c>
      <c r="F29" s="37"/>
      <c r="G29" s="37"/>
      <c r="H29" s="37"/>
    </row>
    <row r="30" spans="1:8" x14ac:dyDescent="0.2">
      <c r="A30" s="37">
        <v>2104022</v>
      </c>
      <c r="B30" s="37" t="s">
        <v>110</v>
      </c>
      <c r="C30" s="58">
        <v>100</v>
      </c>
      <c r="D30" s="58">
        <v>100</v>
      </c>
      <c r="E30" s="58">
        <f t="shared" si="0"/>
        <v>15337.5</v>
      </c>
      <c r="F30" s="37"/>
      <c r="G30" s="37"/>
      <c r="H30" s="37"/>
    </row>
    <row r="31" spans="1:8" x14ac:dyDescent="0.2">
      <c r="A31" s="37">
        <v>2104023</v>
      </c>
      <c r="B31" s="37" t="s">
        <v>111</v>
      </c>
      <c r="C31" s="58">
        <v>100</v>
      </c>
      <c r="D31" s="58">
        <v>100</v>
      </c>
      <c r="E31" s="58">
        <f t="shared" si="0"/>
        <v>15237.5</v>
      </c>
      <c r="F31" s="37"/>
      <c r="G31" s="37"/>
      <c r="H31" s="37"/>
    </row>
    <row r="32" spans="1:8" x14ac:dyDescent="0.2">
      <c r="A32" s="37"/>
      <c r="B32" s="37"/>
      <c r="C32" s="58"/>
      <c r="D32" s="58">
        <f>SUM(D5:D31)</f>
        <v>4762.5</v>
      </c>
      <c r="E32" s="58"/>
      <c r="F32" s="37"/>
      <c r="G32" s="37"/>
      <c r="H32" s="37"/>
    </row>
    <row r="33" spans="1:8" ht="15.75" x14ac:dyDescent="0.25">
      <c r="A33" s="203" t="s">
        <v>176</v>
      </c>
      <c r="B33" s="200"/>
      <c r="C33" s="37"/>
      <c r="D33" s="57"/>
      <c r="E33" s="37"/>
      <c r="F33" s="37"/>
      <c r="G33" s="37"/>
      <c r="H33" s="37"/>
    </row>
    <row r="34" spans="1:8" x14ac:dyDescent="0.2">
      <c r="A34" s="34" t="s">
        <v>3</v>
      </c>
      <c r="B34" s="34" t="s">
        <v>4</v>
      </c>
      <c r="C34" s="34" t="s">
        <v>11</v>
      </c>
      <c r="D34" s="34" t="s">
        <v>18</v>
      </c>
      <c r="E34" s="34" t="s">
        <v>8</v>
      </c>
      <c r="F34" s="37" t="s">
        <v>118</v>
      </c>
      <c r="G34" s="34" t="s">
        <v>120</v>
      </c>
      <c r="H34" s="37" t="s">
        <v>9</v>
      </c>
    </row>
    <row r="35" spans="1:8" x14ac:dyDescent="0.2">
      <c r="A35" s="34" t="s">
        <v>10</v>
      </c>
      <c r="B35" s="37"/>
      <c r="C35" s="34" t="s">
        <v>12</v>
      </c>
      <c r="D35" s="34" t="s">
        <v>11</v>
      </c>
      <c r="E35" s="37"/>
      <c r="F35" s="37" t="s">
        <v>119</v>
      </c>
      <c r="G35" s="34" t="s">
        <v>121</v>
      </c>
      <c r="H35" s="37"/>
    </row>
    <row r="36" spans="1:8" x14ac:dyDescent="0.2">
      <c r="A36" s="37">
        <v>2104024</v>
      </c>
      <c r="B36" s="37" t="s">
        <v>112</v>
      </c>
      <c r="C36" s="58">
        <v>100</v>
      </c>
      <c r="D36" s="58">
        <v>100</v>
      </c>
      <c r="E36" s="58">
        <f>+E31-D36</f>
        <v>15137.5</v>
      </c>
      <c r="F36" s="37"/>
      <c r="G36" s="34"/>
      <c r="H36" s="37"/>
    </row>
    <row r="37" spans="1:8" x14ac:dyDescent="0.2">
      <c r="A37" s="37">
        <v>2104025</v>
      </c>
      <c r="B37" s="37" t="s">
        <v>113</v>
      </c>
      <c r="C37" s="50">
        <v>100</v>
      </c>
      <c r="D37" s="58">
        <v>100</v>
      </c>
      <c r="E37" s="58">
        <f>+E36-D37</f>
        <v>15037.5</v>
      </c>
      <c r="F37" s="37"/>
      <c r="G37" s="37"/>
      <c r="H37" s="37"/>
    </row>
    <row r="38" spans="1:8" x14ac:dyDescent="0.2">
      <c r="A38" s="37">
        <v>2104026</v>
      </c>
      <c r="B38" s="37" t="s">
        <v>114</v>
      </c>
      <c r="C38" s="50">
        <v>100</v>
      </c>
      <c r="D38" s="58">
        <v>100</v>
      </c>
      <c r="E38" s="58">
        <f t="shared" si="0"/>
        <v>14937.5</v>
      </c>
      <c r="F38" s="37"/>
      <c r="G38" s="37"/>
      <c r="H38" s="37"/>
    </row>
    <row r="39" spans="1:8" x14ac:dyDescent="0.2">
      <c r="A39" s="37">
        <v>2104027</v>
      </c>
      <c r="B39" s="37" t="s">
        <v>115</v>
      </c>
      <c r="C39" s="50">
        <v>300</v>
      </c>
      <c r="D39" s="58">
        <v>300</v>
      </c>
      <c r="E39" s="58">
        <f t="shared" si="0"/>
        <v>14637.5</v>
      </c>
      <c r="F39" s="37"/>
      <c r="G39" s="37"/>
      <c r="H39" s="37"/>
    </row>
    <row r="40" spans="1:8" x14ac:dyDescent="0.2">
      <c r="A40" s="37">
        <v>2104028</v>
      </c>
      <c r="B40" s="37" t="s">
        <v>116</v>
      </c>
      <c r="C40" s="50">
        <v>100</v>
      </c>
      <c r="D40" s="58">
        <f>C40*6</f>
        <v>600</v>
      </c>
      <c r="E40" s="58">
        <f t="shared" si="0"/>
        <v>14037.5</v>
      </c>
      <c r="F40" s="37"/>
      <c r="G40" s="37"/>
      <c r="H40" s="37"/>
    </row>
    <row r="41" spans="1:8" x14ac:dyDescent="0.2">
      <c r="A41" s="37">
        <v>2104029</v>
      </c>
      <c r="B41" s="37" t="s">
        <v>117</v>
      </c>
      <c r="C41" s="50">
        <v>250</v>
      </c>
      <c r="D41" s="58">
        <f>C41*2</f>
        <v>500</v>
      </c>
      <c r="E41" s="58">
        <f>+E40-D41</f>
        <v>13537.5</v>
      </c>
      <c r="F41" s="37"/>
      <c r="G41" s="37"/>
      <c r="H41" s="37"/>
    </row>
    <row r="42" spans="1:8" x14ac:dyDescent="0.2">
      <c r="A42" s="37">
        <v>2104030</v>
      </c>
      <c r="B42" s="37" t="s">
        <v>403</v>
      </c>
      <c r="C42" s="50">
        <v>300</v>
      </c>
      <c r="D42" s="58">
        <v>300</v>
      </c>
      <c r="E42" s="58">
        <f t="shared" si="0"/>
        <v>13237.5</v>
      </c>
      <c r="F42" s="37"/>
      <c r="G42" s="37"/>
      <c r="H42" s="37"/>
    </row>
    <row r="43" spans="1:8" x14ac:dyDescent="0.2">
      <c r="A43" s="37">
        <v>2104031</v>
      </c>
      <c r="B43" s="37" t="s">
        <v>339</v>
      </c>
      <c r="C43" s="50">
        <v>500</v>
      </c>
      <c r="D43" s="58">
        <v>500</v>
      </c>
      <c r="E43" s="58">
        <f t="shared" si="0"/>
        <v>12737.5</v>
      </c>
      <c r="F43" s="37"/>
      <c r="G43" s="37"/>
      <c r="H43" s="37"/>
    </row>
    <row r="44" spans="1:8" x14ac:dyDescent="0.2">
      <c r="A44" s="37">
        <v>2104032</v>
      </c>
      <c r="B44" s="37" t="s">
        <v>365</v>
      </c>
      <c r="C44" s="50">
        <v>300</v>
      </c>
      <c r="D44" s="58">
        <v>300</v>
      </c>
      <c r="E44" s="58">
        <f t="shared" si="0"/>
        <v>12437.5</v>
      </c>
      <c r="F44" s="37"/>
      <c r="G44" s="37"/>
      <c r="H44" s="37"/>
    </row>
    <row r="45" spans="1:8" x14ac:dyDescent="0.2">
      <c r="A45" s="37">
        <v>2104033</v>
      </c>
      <c r="B45" s="37" t="s">
        <v>366</v>
      </c>
      <c r="C45" s="50">
        <v>2000</v>
      </c>
      <c r="D45" s="58">
        <v>2000</v>
      </c>
      <c r="E45" s="58">
        <f t="shared" si="0"/>
        <v>10437.5</v>
      </c>
      <c r="F45" s="37"/>
      <c r="G45" s="37"/>
      <c r="H45" s="37"/>
    </row>
    <row r="46" spans="1:8" x14ac:dyDescent="0.2">
      <c r="A46" s="37">
        <v>2104034</v>
      </c>
      <c r="B46" s="37" t="s">
        <v>367</v>
      </c>
      <c r="C46" s="50">
        <v>1700</v>
      </c>
      <c r="D46" s="58">
        <v>1700</v>
      </c>
      <c r="E46" s="58">
        <f t="shared" si="0"/>
        <v>8737.5</v>
      </c>
      <c r="F46" s="37"/>
      <c r="G46" s="37"/>
      <c r="H46" s="37"/>
    </row>
    <row r="47" spans="1:8" x14ac:dyDescent="0.2">
      <c r="A47" s="37">
        <v>2104035</v>
      </c>
      <c r="B47" s="37" t="s">
        <v>404</v>
      </c>
      <c r="C47" s="50">
        <v>300</v>
      </c>
      <c r="D47" s="58">
        <v>300</v>
      </c>
      <c r="E47" s="58">
        <f t="shared" si="0"/>
        <v>8437.5</v>
      </c>
      <c r="F47" s="37"/>
      <c r="G47" s="37"/>
      <c r="H47" s="37"/>
    </row>
    <row r="48" spans="1:8" x14ac:dyDescent="0.2">
      <c r="A48" s="37">
        <v>2104036</v>
      </c>
      <c r="B48" s="37" t="s">
        <v>405</v>
      </c>
      <c r="C48" s="50">
        <v>400</v>
      </c>
      <c r="D48" s="58">
        <v>400</v>
      </c>
      <c r="E48" s="58">
        <f t="shared" si="0"/>
        <v>8037.5</v>
      </c>
      <c r="F48" s="37"/>
      <c r="G48" s="37"/>
      <c r="H48" s="37"/>
    </row>
    <row r="49" spans="1:8" x14ac:dyDescent="0.2">
      <c r="A49" s="37">
        <v>2104037</v>
      </c>
      <c r="B49" s="37" t="s">
        <v>406</v>
      </c>
      <c r="C49" s="50">
        <v>2650</v>
      </c>
      <c r="D49" s="50">
        <v>2650</v>
      </c>
      <c r="E49" s="58">
        <f t="shared" si="0"/>
        <v>5387.5</v>
      </c>
      <c r="F49" s="37"/>
      <c r="G49" s="37"/>
      <c r="H49" s="37"/>
    </row>
    <row r="50" spans="1:8" x14ac:dyDescent="0.2">
      <c r="A50" s="37">
        <v>2104038</v>
      </c>
      <c r="B50" s="37"/>
      <c r="C50" s="50"/>
      <c r="D50" s="37"/>
      <c r="E50" s="58">
        <f t="shared" si="0"/>
        <v>5387.5</v>
      </c>
      <c r="F50" s="37"/>
      <c r="G50" s="37"/>
      <c r="H50" s="37"/>
    </row>
    <row r="51" spans="1:8" x14ac:dyDescent="0.2">
      <c r="A51" s="37">
        <v>2104039</v>
      </c>
      <c r="B51" s="37"/>
      <c r="C51" s="50"/>
      <c r="D51" s="37"/>
      <c r="E51" s="58">
        <f t="shared" si="0"/>
        <v>5387.5</v>
      </c>
      <c r="F51" s="37"/>
      <c r="G51" s="37"/>
      <c r="H51" s="37"/>
    </row>
    <row r="52" spans="1:8" x14ac:dyDescent="0.2">
      <c r="A52" s="37">
        <v>2104040</v>
      </c>
      <c r="B52" s="37"/>
      <c r="C52" s="50"/>
      <c r="D52" s="37"/>
      <c r="E52" s="58">
        <f t="shared" si="0"/>
        <v>5387.5</v>
      </c>
      <c r="F52" s="37"/>
      <c r="G52" s="37"/>
      <c r="H52" s="37"/>
    </row>
    <row r="53" spans="1:8" x14ac:dyDescent="0.2">
      <c r="A53" s="37">
        <v>2104041</v>
      </c>
      <c r="B53" s="37"/>
      <c r="C53" s="50"/>
      <c r="D53" s="37"/>
      <c r="E53" s="58">
        <f t="shared" si="0"/>
        <v>5387.5</v>
      </c>
      <c r="F53" s="37"/>
      <c r="G53" s="37"/>
      <c r="H53" s="37"/>
    </row>
    <row r="54" spans="1:8" x14ac:dyDescent="0.2">
      <c r="A54" s="37">
        <v>2104042</v>
      </c>
      <c r="B54" s="37"/>
      <c r="C54" s="50"/>
      <c r="D54" s="37"/>
      <c r="E54" s="58">
        <f t="shared" si="0"/>
        <v>5387.5</v>
      </c>
      <c r="F54" s="37"/>
      <c r="G54" s="37"/>
      <c r="H54" s="37"/>
    </row>
    <row r="55" spans="1:8" x14ac:dyDescent="0.2">
      <c r="A55" s="37">
        <v>2104043</v>
      </c>
      <c r="B55" s="37"/>
      <c r="C55" s="50"/>
      <c r="D55" s="37"/>
      <c r="E55" s="58">
        <f t="shared" si="0"/>
        <v>5387.5</v>
      </c>
      <c r="F55" s="37"/>
      <c r="G55" s="37"/>
      <c r="H55" s="37"/>
    </row>
    <row r="56" spans="1:8" x14ac:dyDescent="0.2">
      <c r="A56" s="37">
        <v>2104044</v>
      </c>
      <c r="B56" s="37"/>
      <c r="C56" s="50"/>
      <c r="D56" s="37"/>
      <c r="E56" s="58">
        <f t="shared" si="0"/>
        <v>5387.5</v>
      </c>
      <c r="F56" s="37"/>
      <c r="G56" s="37"/>
      <c r="H56" s="37"/>
    </row>
    <row r="57" spans="1:8" x14ac:dyDescent="0.2">
      <c r="A57" s="37">
        <v>2104045</v>
      </c>
      <c r="B57" s="37"/>
      <c r="C57" s="50"/>
      <c r="D57" s="37"/>
      <c r="E57" s="58">
        <f t="shared" si="0"/>
        <v>5387.5</v>
      </c>
      <c r="F57" s="37"/>
      <c r="G57" s="37"/>
      <c r="H57" s="37"/>
    </row>
    <row r="58" spans="1:8" x14ac:dyDescent="0.2">
      <c r="A58" s="37">
        <v>2104046</v>
      </c>
      <c r="B58" s="37"/>
      <c r="C58" s="50"/>
      <c r="D58" s="37"/>
      <c r="E58" s="58">
        <f t="shared" si="0"/>
        <v>5387.5</v>
      </c>
      <c r="F58" s="37"/>
      <c r="G58" s="37"/>
      <c r="H58" s="37"/>
    </row>
    <row r="59" spans="1:8" x14ac:dyDescent="0.2">
      <c r="A59" s="37">
        <v>2104047</v>
      </c>
      <c r="B59" s="37"/>
      <c r="C59" s="50"/>
      <c r="D59" s="37"/>
      <c r="E59" s="58">
        <f t="shared" si="0"/>
        <v>5387.5</v>
      </c>
      <c r="F59" s="37"/>
      <c r="G59" s="37"/>
      <c r="H59" s="37"/>
    </row>
    <row r="60" spans="1:8" x14ac:dyDescent="0.2">
      <c r="A60" s="37">
        <v>2104048</v>
      </c>
      <c r="B60" s="37"/>
      <c r="C60" s="50"/>
      <c r="D60" s="37"/>
      <c r="E60" s="58">
        <f t="shared" si="0"/>
        <v>5387.5</v>
      </c>
      <c r="F60" s="37"/>
      <c r="G60" s="37"/>
      <c r="H60" s="37"/>
    </row>
    <row r="61" spans="1:8" x14ac:dyDescent="0.2">
      <c r="A61" s="37">
        <v>2104049</v>
      </c>
      <c r="B61" s="37"/>
      <c r="C61" s="50"/>
      <c r="D61" s="37"/>
      <c r="E61" s="58">
        <f t="shared" si="0"/>
        <v>5387.5</v>
      </c>
      <c r="F61" s="37"/>
      <c r="G61" s="37"/>
      <c r="H61" s="37"/>
    </row>
    <row r="62" spans="1:8" x14ac:dyDescent="0.2">
      <c r="A62" s="37">
        <v>2104050</v>
      </c>
      <c r="B62" s="37"/>
      <c r="C62" s="50"/>
      <c r="D62" s="58">
        <f>SUM(D36:D61)</f>
        <v>9850</v>
      </c>
      <c r="E62" s="58">
        <f t="shared" si="0"/>
        <v>-4462.5</v>
      </c>
      <c r="F62" s="37"/>
      <c r="G62" s="37"/>
      <c r="H62" s="37"/>
    </row>
    <row r="63" spans="1:8" x14ac:dyDescent="0.2">
      <c r="A63" s="37"/>
      <c r="B63" s="37"/>
      <c r="C63" s="50"/>
      <c r="D63" s="58">
        <f>+D32+D62</f>
        <v>14612.5</v>
      </c>
      <c r="E63" s="58"/>
      <c r="F63" s="37"/>
      <c r="G63" s="37"/>
      <c r="H63" s="37"/>
    </row>
    <row r="64" spans="1:8" x14ac:dyDescent="0.2">
      <c r="A64" s="59"/>
      <c r="B64" s="59"/>
      <c r="C64" s="61"/>
      <c r="D64" s="59"/>
      <c r="E64" s="75"/>
      <c r="F64" s="59"/>
      <c r="G64" s="59"/>
      <c r="H64" s="59"/>
    </row>
    <row r="65" spans="1:8" x14ac:dyDescent="0.2">
      <c r="A65" s="60"/>
      <c r="B65" s="60"/>
      <c r="C65" s="60"/>
      <c r="D65" s="60"/>
      <c r="E65" s="102"/>
      <c r="F65" s="60"/>
      <c r="G65" s="60"/>
      <c r="H65" s="60"/>
    </row>
    <row r="66" spans="1:8" x14ac:dyDescent="0.2">
      <c r="A66" s="60"/>
      <c r="B66" s="60"/>
      <c r="C66" s="60"/>
      <c r="D66" s="60"/>
      <c r="E66" s="102"/>
      <c r="F66" s="60"/>
      <c r="G66" s="60"/>
      <c r="H66" s="60"/>
    </row>
    <row r="67" spans="1:8" x14ac:dyDescent="0.2">
      <c r="A67" s="60"/>
      <c r="B67" s="60"/>
      <c r="C67" s="60"/>
      <c r="D67" s="60"/>
      <c r="E67" s="102"/>
      <c r="F67" s="60"/>
      <c r="G67" s="60"/>
      <c r="H67" s="60"/>
    </row>
    <row r="68" spans="1:8" x14ac:dyDescent="0.2">
      <c r="A68" s="60"/>
      <c r="B68" s="60"/>
      <c r="C68" s="60"/>
      <c r="D68" s="60"/>
      <c r="E68" s="102"/>
      <c r="F68" s="60"/>
      <c r="G68" s="60"/>
      <c r="H68" s="60"/>
    </row>
    <row r="69" spans="1:8" s="60" customFormat="1" x14ac:dyDescent="0.2"/>
    <row r="70" spans="1:8" s="60" customFormat="1" x14ac:dyDescent="0.2"/>
    <row r="71" spans="1:8" s="60" customFormat="1" x14ac:dyDescent="0.2"/>
    <row r="72" spans="1:8" s="60" customFormat="1" x14ac:dyDescent="0.2"/>
  </sheetData>
  <mergeCells count="2">
    <mergeCell ref="A1:B1"/>
    <mergeCell ref="A33:B33"/>
  </mergeCells>
  <printOptions gridLines="1"/>
  <pageMargins left="0.25" right="0.25" top="1" bottom="1" header="0.5" footer="0.5"/>
  <pageSetup orientation="landscape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view="pageBreakPreview" topLeftCell="D1" zoomScale="60" zoomScaleNormal="100" workbookViewId="0">
      <selection activeCell="D1" sqref="D1"/>
    </sheetView>
  </sheetViews>
  <sheetFormatPr defaultRowHeight="16.5" customHeight="1" x14ac:dyDescent="0.2"/>
  <cols>
    <col min="1" max="1" width="22" style="126" customWidth="1"/>
    <col min="2" max="14" width="12.7109375" style="134" customWidth="1"/>
    <col min="15" max="15" width="14" style="134" customWidth="1"/>
    <col min="16" max="16384" width="9.140625" style="126"/>
  </cols>
  <sheetData>
    <row r="1" spans="1:15" s="124" customFormat="1" ht="16.5" customHeight="1" x14ac:dyDescent="0.2">
      <c r="A1" s="123" t="s">
        <v>460</v>
      </c>
      <c r="B1" s="128" t="s">
        <v>444</v>
      </c>
      <c r="C1" s="128" t="s">
        <v>461</v>
      </c>
      <c r="D1" s="128" t="s">
        <v>452</v>
      </c>
      <c r="E1" s="128" t="s">
        <v>462</v>
      </c>
      <c r="F1" s="128" t="s">
        <v>463</v>
      </c>
      <c r="G1" s="128" t="s">
        <v>464</v>
      </c>
      <c r="H1" s="128" t="s">
        <v>465</v>
      </c>
      <c r="I1" s="128" t="s">
        <v>466</v>
      </c>
      <c r="J1" s="128" t="s">
        <v>467</v>
      </c>
      <c r="K1" s="128" t="s">
        <v>468</v>
      </c>
      <c r="L1" s="128" t="s">
        <v>469</v>
      </c>
      <c r="M1" s="128" t="s">
        <v>470</v>
      </c>
      <c r="N1" s="129" t="s">
        <v>471</v>
      </c>
      <c r="O1" s="128" t="s">
        <v>126</v>
      </c>
    </row>
    <row r="2" spans="1:15" ht="16.5" customHeight="1" x14ac:dyDescent="0.2">
      <c r="A2" s="125" t="s">
        <v>472</v>
      </c>
      <c r="B2" s="130">
        <v>200</v>
      </c>
      <c r="C2" s="130">
        <v>300</v>
      </c>
      <c r="D2" s="130">
        <v>200</v>
      </c>
      <c r="E2" s="130">
        <v>100</v>
      </c>
      <c r="F2" s="130">
        <f>300*2</f>
        <v>600</v>
      </c>
      <c r="G2" s="130">
        <f>300*2</f>
        <v>600</v>
      </c>
      <c r="H2" s="130">
        <v>300</v>
      </c>
      <c r="I2" s="130">
        <v>600</v>
      </c>
      <c r="J2" s="130">
        <v>300</v>
      </c>
      <c r="K2" s="130">
        <v>100</v>
      </c>
      <c r="L2" s="130">
        <v>300</v>
      </c>
      <c r="M2" s="130">
        <v>200</v>
      </c>
      <c r="N2" s="131">
        <v>400</v>
      </c>
      <c r="O2" s="130">
        <f t="shared" ref="O2:O17" si="0">+SUM(B2:N2)</f>
        <v>4200</v>
      </c>
    </row>
    <row r="3" spans="1:15" ht="16.5" customHeight="1" x14ac:dyDescent="0.2">
      <c r="A3" s="125" t="s">
        <v>473</v>
      </c>
      <c r="B3" s="130">
        <v>12.5</v>
      </c>
      <c r="C3" s="130">
        <v>12.5</v>
      </c>
      <c r="D3" s="130">
        <v>12.5</v>
      </c>
      <c r="E3" s="130">
        <v>12.5</v>
      </c>
      <c r="F3" s="130">
        <v>12.5</v>
      </c>
      <c r="G3" s="130">
        <v>12.5</v>
      </c>
      <c r="H3" s="130">
        <v>12.5</v>
      </c>
      <c r="I3" s="130">
        <v>12.5</v>
      </c>
      <c r="J3" s="130">
        <v>12.5</v>
      </c>
      <c r="K3" s="130">
        <v>12.5</v>
      </c>
      <c r="L3" s="130">
        <v>12.5</v>
      </c>
      <c r="M3" s="130">
        <v>12.5</v>
      </c>
      <c r="N3" s="131">
        <v>12.5</v>
      </c>
      <c r="O3" s="130">
        <f t="shared" si="0"/>
        <v>162.5</v>
      </c>
    </row>
    <row r="4" spans="1:15" ht="16.5" customHeight="1" x14ac:dyDescent="0.2">
      <c r="A4" s="125" t="s">
        <v>474</v>
      </c>
      <c r="B4" s="130"/>
      <c r="C4" s="130">
        <v>100</v>
      </c>
      <c r="D4" s="130"/>
      <c r="E4" s="130"/>
      <c r="F4" s="130">
        <v>100</v>
      </c>
      <c r="G4" s="130">
        <v>100</v>
      </c>
      <c r="H4" s="130">
        <v>100</v>
      </c>
      <c r="I4" s="130">
        <v>100</v>
      </c>
      <c r="J4" s="130">
        <v>100</v>
      </c>
      <c r="K4" s="130"/>
      <c r="L4" s="130">
        <v>100</v>
      </c>
      <c r="M4" s="130"/>
      <c r="N4" s="131"/>
      <c r="O4" s="130">
        <f t="shared" si="0"/>
        <v>700</v>
      </c>
    </row>
    <row r="5" spans="1:15" ht="16.5" customHeight="1" x14ac:dyDescent="0.2">
      <c r="A5" s="125" t="s">
        <v>475</v>
      </c>
      <c r="B5" s="130"/>
      <c r="C5" s="130"/>
      <c r="D5" s="130"/>
      <c r="E5" s="130"/>
      <c r="F5" s="130"/>
      <c r="G5" s="130"/>
      <c r="H5" s="130">
        <v>300</v>
      </c>
      <c r="I5" s="130">
        <v>300</v>
      </c>
      <c r="J5" s="130"/>
      <c r="K5" s="130"/>
      <c r="L5" s="130"/>
      <c r="M5" s="130"/>
      <c r="N5" s="131"/>
      <c r="O5" s="130">
        <f t="shared" si="0"/>
        <v>600</v>
      </c>
    </row>
    <row r="6" spans="1:15" ht="16.5" customHeight="1" x14ac:dyDescent="0.2">
      <c r="A6" s="125" t="s">
        <v>476</v>
      </c>
      <c r="B6" s="130">
        <v>10</v>
      </c>
      <c r="C6" s="130">
        <v>10</v>
      </c>
      <c r="D6" s="130">
        <v>10</v>
      </c>
      <c r="E6" s="130">
        <v>10</v>
      </c>
      <c r="F6" s="130">
        <v>10</v>
      </c>
      <c r="G6" s="130">
        <v>10</v>
      </c>
      <c r="H6" s="130">
        <v>10</v>
      </c>
      <c r="I6" s="130">
        <v>10</v>
      </c>
      <c r="J6" s="130">
        <v>10</v>
      </c>
      <c r="K6" s="130">
        <v>10</v>
      </c>
      <c r="L6" s="130">
        <v>10</v>
      </c>
      <c r="M6" s="130">
        <v>10</v>
      </c>
      <c r="N6" s="131">
        <v>10</v>
      </c>
      <c r="O6" s="130">
        <f t="shared" si="0"/>
        <v>130</v>
      </c>
    </row>
    <row r="7" spans="1:15" ht="16.5" customHeight="1" x14ac:dyDescent="0.2">
      <c r="A7" s="125" t="s">
        <v>477</v>
      </c>
      <c r="B7" s="130">
        <v>34.9</v>
      </c>
      <c r="C7" s="130">
        <v>34.9</v>
      </c>
      <c r="D7" s="130">
        <v>34.9</v>
      </c>
      <c r="E7" s="130">
        <v>34.9</v>
      </c>
      <c r="F7" s="130">
        <v>34.9</v>
      </c>
      <c r="G7" s="130">
        <v>34.9</v>
      </c>
      <c r="H7" s="130">
        <v>34.9</v>
      </c>
      <c r="I7" s="130">
        <v>34.9</v>
      </c>
      <c r="J7" s="130">
        <v>34.9</v>
      </c>
      <c r="K7" s="130">
        <v>34.9</v>
      </c>
      <c r="L7" s="130">
        <v>34.9</v>
      </c>
      <c r="M7" s="130">
        <v>34.9</v>
      </c>
      <c r="N7" s="131">
        <v>34.9</v>
      </c>
      <c r="O7" s="130">
        <f t="shared" si="0"/>
        <v>453.69999999999987</v>
      </c>
    </row>
    <row r="8" spans="1:15" ht="16.5" customHeight="1" x14ac:dyDescent="0.2">
      <c r="A8" s="125" t="s">
        <v>478</v>
      </c>
      <c r="B8" s="130">
        <v>5</v>
      </c>
      <c r="C8" s="130">
        <v>5</v>
      </c>
      <c r="D8" s="130">
        <v>5</v>
      </c>
      <c r="E8" s="130">
        <v>5</v>
      </c>
      <c r="F8" s="130">
        <v>5</v>
      </c>
      <c r="G8" s="130">
        <v>5</v>
      </c>
      <c r="H8" s="130">
        <v>5</v>
      </c>
      <c r="I8" s="130">
        <v>5</v>
      </c>
      <c r="J8" s="130">
        <v>5</v>
      </c>
      <c r="K8" s="130">
        <v>5</v>
      </c>
      <c r="L8" s="130">
        <v>5</v>
      </c>
      <c r="M8" s="130">
        <v>5</v>
      </c>
      <c r="N8" s="131">
        <v>5</v>
      </c>
      <c r="O8" s="130">
        <f t="shared" si="0"/>
        <v>65</v>
      </c>
    </row>
    <row r="9" spans="1:15" ht="16.5" customHeight="1" x14ac:dyDescent="0.2">
      <c r="A9" s="125" t="s">
        <v>479</v>
      </c>
      <c r="B9" s="130"/>
      <c r="C9" s="130">
        <v>40</v>
      </c>
      <c r="D9" s="130">
        <v>40</v>
      </c>
      <c r="E9" s="130"/>
      <c r="F9" s="130">
        <v>40</v>
      </c>
      <c r="G9" s="130">
        <v>40</v>
      </c>
      <c r="H9" s="130">
        <v>40</v>
      </c>
      <c r="I9" s="130">
        <v>40</v>
      </c>
      <c r="J9" s="130"/>
      <c r="K9" s="130"/>
      <c r="L9" s="130"/>
      <c r="M9" s="130"/>
      <c r="N9" s="131"/>
      <c r="O9" s="130">
        <f t="shared" si="0"/>
        <v>240</v>
      </c>
    </row>
    <row r="10" spans="1:15" ht="16.5" customHeight="1" x14ac:dyDescent="0.2">
      <c r="A10" s="125" t="s">
        <v>480</v>
      </c>
      <c r="B10" s="130">
        <v>40</v>
      </c>
      <c r="C10" s="130">
        <v>40</v>
      </c>
      <c r="D10" s="130">
        <v>40</v>
      </c>
      <c r="E10" s="130">
        <v>40</v>
      </c>
      <c r="F10" s="130">
        <v>40</v>
      </c>
      <c r="G10" s="130">
        <v>40</v>
      </c>
      <c r="H10" s="130">
        <v>40</v>
      </c>
      <c r="I10" s="130">
        <v>40</v>
      </c>
      <c r="J10" s="130">
        <v>40</v>
      </c>
      <c r="K10" s="130">
        <v>40</v>
      </c>
      <c r="L10" s="130">
        <v>40</v>
      </c>
      <c r="M10" s="130">
        <v>40</v>
      </c>
      <c r="N10" s="131">
        <v>40</v>
      </c>
      <c r="O10" s="130">
        <f t="shared" si="0"/>
        <v>520</v>
      </c>
    </row>
    <row r="11" spans="1:15" ht="16.5" customHeight="1" x14ac:dyDescent="0.2">
      <c r="A11" s="125" t="s">
        <v>481</v>
      </c>
      <c r="B11" s="130"/>
      <c r="C11" s="130"/>
      <c r="D11" s="130"/>
      <c r="E11" s="130"/>
      <c r="F11" s="130"/>
      <c r="G11" s="130">
        <v>500</v>
      </c>
      <c r="H11" s="130"/>
      <c r="I11" s="130"/>
      <c r="J11" s="130"/>
      <c r="K11" s="130"/>
      <c r="L11" s="130"/>
      <c r="M11" s="130">
        <v>600</v>
      </c>
      <c r="N11" s="131"/>
      <c r="O11" s="130">
        <f t="shared" si="0"/>
        <v>1100</v>
      </c>
    </row>
    <row r="12" spans="1:15" ht="16.5" customHeight="1" x14ac:dyDescent="0.2">
      <c r="A12" s="125" t="s">
        <v>482</v>
      </c>
      <c r="B12" s="130">
        <v>10.5</v>
      </c>
      <c r="C12" s="130">
        <v>10.5</v>
      </c>
      <c r="D12" s="130">
        <v>10.5</v>
      </c>
      <c r="E12" s="130">
        <v>10.5</v>
      </c>
      <c r="F12" s="130">
        <v>10.5</v>
      </c>
      <c r="G12" s="130">
        <v>10.5</v>
      </c>
      <c r="H12" s="130">
        <v>10.5</v>
      </c>
      <c r="I12" s="130">
        <v>10.5</v>
      </c>
      <c r="J12" s="130">
        <v>10.5</v>
      </c>
      <c r="K12" s="130">
        <v>10.5</v>
      </c>
      <c r="L12" s="130">
        <v>10.5</v>
      </c>
      <c r="M12" s="130">
        <v>10.5</v>
      </c>
      <c r="N12" s="131">
        <v>10.5</v>
      </c>
      <c r="O12" s="130">
        <f t="shared" si="0"/>
        <v>136.5</v>
      </c>
    </row>
    <row r="13" spans="1:15" ht="16.5" customHeight="1" x14ac:dyDescent="0.2">
      <c r="A13" s="127" t="s">
        <v>483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>
        <v>300</v>
      </c>
      <c r="M13" s="132"/>
      <c r="N13" s="133"/>
      <c r="O13" s="130">
        <f t="shared" si="0"/>
        <v>300</v>
      </c>
    </row>
    <row r="14" spans="1:15" ht="16.5" customHeight="1" x14ac:dyDescent="0.2">
      <c r="A14" s="127" t="s">
        <v>484</v>
      </c>
      <c r="B14" s="132">
        <v>300</v>
      </c>
      <c r="C14" s="132"/>
      <c r="D14" s="132"/>
      <c r="E14" s="132"/>
      <c r="F14" s="132">
        <v>2000</v>
      </c>
      <c r="G14" s="132"/>
      <c r="H14" s="132"/>
      <c r="I14" s="132"/>
      <c r="J14" s="132"/>
      <c r="K14" s="132"/>
      <c r="L14" s="132"/>
      <c r="M14" s="132"/>
      <c r="N14" s="133"/>
      <c r="O14" s="130">
        <f t="shared" si="0"/>
        <v>2300</v>
      </c>
    </row>
    <row r="15" spans="1:15" ht="16.5" customHeight="1" x14ac:dyDescent="0.2">
      <c r="A15" s="125" t="s">
        <v>485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>
        <v>1700</v>
      </c>
      <c r="M15" s="130"/>
      <c r="N15" s="131"/>
      <c r="O15" s="130">
        <f t="shared" si="0"/>
        <v>1700</v>
      </c>
    </row>
    <row r="16" spans="1:15" ht="16.5" customHeight="1" x14ac:dyDescent="0.2">
      <c r="A16" s="125" t="s">
        <v>486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>
        <v>400</v>
      </c>
      <c r="N16" s="131"/>
      <c r="O16" s="130">
        <f t="shared" si="0"/>
        <v>400</v>
      </c>
    </row>
    <row r="17" spans="1:15" ht="16.5" customHeight="1" x14ac:dyDescent="0.2">
      <c r="A17" s="125" t="s">
        <v>326</v>
      </c>
      <c r="B17" s="130"/>
      <c r="C17" s="130"/>
      <c r="D17" s="130"/>
      <c r="E17" s="130">
        <v>775</v>
      </c>
      <c r="F17" s="130">
        <v>775</v>
      </c>
      <c r="G17" s="130">
        <v>775</v>
      </c>
      <c r="H17" s="130">
        <v>775</v>
      </c>
      <c r="I17" s="130">
        <v>775</v>
      </c>
      <c r="J17" s="130">
        <v>775</v>
      </c>
      <c r="K17" s="130">
        <v>775</v>
      </c>
      <c r="L17" s="130">
        <v>775</v>
      </c>
      <c r="M17" s="130">
        <v>775</v>
      </c>
      <c r="N17" s="131"/>
      <c r="O17" s="130">
        <f t="shared" si="0"/>
        <v>6975</v>
      </c>
    </row>
    <row r="18" spans="1:15" ht="16.5" customHeight="1" x14ac:dyDescent="0.2">
      <c r="A18" s="125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1"/>
      <c r="O18" s="130"/>
    </row>
    <row r="19" spans="1:15" ht="16.5" customHeight="1" x14ac:dyDescent="0.2">
      <c r="A19" s="125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/>
      <c r="O19" s="130"/>
    </row>
    <row r="20" spans="1:15" ht="16.5" customHeight="1" x14ac:dyDescent="0.2">
      <c r="A20" s="125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1"/>
      <c r="O20" s="130"/>
    </row>
    <row r="21" spans="1:15" ht="16.5" customHeight="1" x14ac:dyDescent="0.2">
      <c r="A21" s="125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1"/>
      <c r="O21" s="130"/>
    </row>
    <row r="22" spans="1:15" ht="16.5" customHeight="1" x14ac:dyDescent="0.2">
      <c r="A22" s="125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1"/>
      <c r="O22" s="130"/>
    </row>
    <row r="23" spans="1:15" ht="16.5" customHeight="1" x14ac:dyDescent="0.2">
      <c r="A23" s="125"/>
      <c r="B23" s="130"/>
      <c r="C23" s="130"/>
      <c r="D23" s="130"/>
      <c r="E23" s="130"/>
      <c r="F23" s="130"/>
      <c r="G23" s="130"/>
      <c r="H23" s="130"/>
      <c r="I23" s="130"/>
      <c r="J23" s="130" t="s">
        <v>121</v>
      </c>
      <c r="K23" s="130"/>
      <c r="L23" s="130"/>
      <c r="M23" s="130"/>
      <c r="N23" s="131"/>
      <c r="O23" s="130"/>
    </row>
    <row r="24" spans="1:15" ht="16.5" customHeight="1" x14ac:dyDescent="0.2">
      <c r="A24" s="125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1"/>
      <c r="O24" s="130"/>
    </row>
    <row r="25" spans="1:15" ht="16.5" customHeight="1" x14ac:dyDescent="0.2">
      <c r="A25" s="125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1"/>
      <c r="O25" s="130"/>
    </row>
    <row r="26" spans="1:15" ht="16.5" customHeight="1" x14ac:dyDescent="0.2">
      <c r="A26" s="125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1"/>
      <c r="O26" s="130"/>
    </row>
    <row r="27" spans="1:15" ht="16.5" customHeight="1" x14ac:dyDescent="0.2">
      <c r="A27" s="125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1"/>
      <c r="O27" s="130"/>
    </row>
    <row r="28" spans="1:15" ht="16.5" customHeight="1" x14ac:dyDescent="0.2">
      <c r="A28" s="125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1"/>
      <c r="O28" s="130"/>
    </row>
    <row r="29" spans="1:15" s="124" customFormat="1" ht="16.5" customHeight="1" x14ac:dyDescent="0.2">
      <c r="A29" s="123" t="s">
        <v>126</v>
      </c>
      <c r="B29" s="128">
        <f t="shared" ref="B29:N29" si="1">SUM(B2:B28)</f>
        <v>612.9</v>
      </c>
      <c r="C29" s="128">
        <f t="shared" si="1"/>
        <v>552.9</v>
      </c>
      <c r="D29" s="128">
        <f t="shared" si="1"/>
        <v>352.9</v>
      </c>
      <c r="E29" s="128">
        <f t="shared" si="1"/>
        <v>987.9</v>
      </c>
      <c r="F29" s="128">
        <f t="shared" si="1"/>
        <v>3627.9</v>
      </c>
      <c r="G29" s="128">
        <f t="shared" si="1"/>
        <v>2127.9</v>
      </c>
      <c r="H29" s="128">
        <f t="shared" si="1"/>
        <v>1627.9</v>
      </c>
      <c r="I29" s="128">
        <f t="shared" si="1"/>
        <v>1927.9</v>
      </c>
      <c r="J29" s="128">
        <f t="shared" si="1"/>
        <v>1287.9000000000001</v>
      </c>
      <c r="K29" s="128">
        <f t="shared" si="1"/>
        <v>987.9</v>
      </c>
      <c r="L29" s="128">
        <f t="shared" si="1"/>
        <v>3287.9</v>
      </c>
      <c r="M29" s="128">
        <f t="shared" si="1"/>
        <v>2087.9</v>
      </c>
      <c r="N29" s="129">
        <f t="shared" si="1"/>
        <v>512.9</v>
      </c>
      <c r="O29" s="128"/>
    </row>
    <row r="30" spans="1:15" ht="16.5" customHeight="1" x14ac:dyDescent="0.2">
      <c r="O30" s="130"/>
    </row>
    <row r="31" spans="1:15" ht="16.5" customHeight="1" x14ac:dyDescent="0.2">
      <c r="L31" s="135" t="s">
        <v>487</v>
      </c>
      <c r="M31" s="135"/>
      <c r="N31" s="134">
        <f>+SUM(B29:N29)</f>
        <v>19982.7</v>
      </c>
      <c r="O31" s="130">
        <f>SUM(O2:O30)</f>
        <v>19982.7</v>
      </c>
    </row>
    <row r="32" spans="1:15" ht="16.5" customHeight="1" x14ac:dyDescent="0.2">
      <c r="O32" s="130"/>
    </row>
  </sheetData>
  <pageMargins left="0.25" right="0.25" top="1" bottom="1" header="0.5" footer="0.5"/>
  <pageSetup paperSize="5" scale="85" orientation="landscape" horizontalDpi="4294967292" r:id="rId1"/>
  <headerFooter alignWithMargins="0">
    <oddHeader>&amp;C2001  BUDGET
(04) VEHICLE MAINTENANCE
BREAKDOWN</oddHead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CATEGORIES</vt:lpstr>
      <vt:lpstr>01 Cap Ex</vt:lpstr>
      <vt:lpstr>01 Cap Ex (WS)</vt:lpstr>
      <vt:lpstr>02 Lease Payments</vt:lpstr>
      <vt:lpstr>02 Lease Payments (WS)</vt:lpstr>
      <vt:lpstr>03 Fuel</vt:lpstr>
      <vt:lpstr>03 Fuel (WS)</vt:lpstr>
      <vt:lpstr>04 Vehicle Maintenance</vt:lpstr>
      <vt:lpstr>04 Vehicle Maint. (WS)</vt:lpstr>
      <vt:lpstr>05 Bldg Mnt.</vt:lpstr>
      <vt:lpstr>05 Bldg Mnt. (WS)</vt:lpstr>
      <vt:lpstr>06 Alpha Pager</vt:lpstr>
      <vt:lpstr>06 Alpha Pager (WS)</vt:lpstr>
      <vt:lpstr>07 Comm Mnt.</vt:lpstr>
      <vt:lpstr>07 Comm Mnt. (WS)</vt:lpstr>
      <vt:lpstr>08 Other Mnt.</vt:lpstr>
      <vt:lpstr>08 Other Mnt. (WS)</vt:lpstr>
      <vt:lpstr>09 Telephone</vt:lpstr>
      <vt:lpstr>09 Telephone (WS)</vt:lpstr>
      <vt:lpstr>10 Utilites</vt:lpstr>
      <vt:lpstr>10 Utilites (WS)</vt:lpstr>
      <vt:lpstr>11 SCBA Maintenance</vt:lpstr>
      <vt:lpstr>11 SCBA Maintenance (WS)</vt:lpstr>
      <vt:lpstr>12 Insurance</vt:lpstr>
      <vt:lpstr>12 Insurance (WS)</vt:lpstr>
      <vt:lpstr>13 Dispatch</vt:lpstr>
      <vt:lpstr>13 Dispatch (WS)</vt:lpstr>
      <vt:lpstr>14 Professional Services</vt:lpstr>
      <vt:lpstr>15 Trng Fire</vt:lpstr>
      <vt:lpstr>16 Trng EMS</vt:lpstr>
      <vt:lpstr>17 Trng Rescue</vt:lpstr>
      <vt:lpstr>18 Trng Gen</vt:lpstr>
      <vt:lpstr>19 Supplies EMS</vt:lpstr>
      <vt:lpstr>20 Supplies Off.</vt:lpstr>
      <vt:lpstr>21 Uniforms</vt:lpstr>
      <vt:lpstr>22 Reocc.</vt:lpstr>
      <vt:lpstr>23 Postage</vt:lpstr>
      <vt:lpstr>24 Dues</vt:lpstr>
      <vt:lpstr>25 Vol Recog.</vt:lpstr>
      <vt:lpstr>26 Payroll</vt:lpstr>
      <vt:lpstr>27 Public Education</vt:lpstr>
      <vt:lpstr>28 Bank Fees</vt:lpstr>
      <vt:lpstr>30 Infectious Disease</vt:lpstr>
      <vt:lpstr>31 REHAB Supply</vt:lpstr>
      <vt:lpstr>32 Emergency Fund</vt:lpstr>
      <vt:lpstr>33 Station Supplies</vt:lpstr>
      <vt:lpstr>34 ANNUAL  ADD REPLACE</vt:lpstr>
      <vt:lpstr>35 Info Tech</vt:lpstr>
      <vt:lpstr>51 TCESD Professional Services</vt:lpstr>
      <vt:lpstr>52 Public Notices-Articles</vt:lpstr>
      <vt:lpstr>53 Tax Assessment Fees</vt:lpstr>
      <vt:lpstr>54 TCESD Compensation</vt:lpstr>
      <vt:lpstr>55 TCESD Bond Insurance</vt:lpstr>
      <vt:lpstr>56 Building Reserves</vt:lpstr>
      <vt:lpstr>Sunset Valley Reimbursement</vt:lpstr>
      <vt:lpstr>'01 Cap Ex'!Print_Area</vt:lpstr>
      <vt:lpstr>'01 Cap Ex (WS)'!Print_Area</vt:lpstr>
      <vt:lpstr>'02 Lease Payments'!Print_Area</vt:lpstr>
      <vt:lpstr>'02 Lease Payments (WS)'!Print_Area</vt:lpstr>
      <vt:lpstr>'03 Fuel'!Print_Area</vt:lpstr>
      <vt:lpstr>'04 Vehicle Maint. (WS)'!Print_Area</vt:lpstr>
      <vt:lpstr>'04 Vehicle Maintenance'!Print_Area</vt:lpstr>
      <vt:lpstr>'05 Bldg Mnt.'!Print_Area</vt:lpstr>
      <vt:lpstr>'05 Bldg Mnt. (WS)'!Print_Area</vt:lpstr>
      <vt:lpstr>'06 Alpha Pager'!Print_Area</vt:lpstr>
      <vt:lpstr>'06 Alpha Pager (WS)'!Print_Area</vt:lpstr>
      <vt:lpstr>'07 Comm Mnt.'!Print_Area</vt:lpstr>
      <vt:lpstr>'07 Comm Mnt. (WS)'!Print_Area</vt:lpstr>
      <vt:lpstr>'08 Other Mnt.'!Print_Area</vt:lpstr>
      <vt:lpstr>'08 Other Mnt. (WS)'!Print_Area</vt:lpstr>
      <vt:lpstr>'09 Telephone'!Print_Area</vt:lpstr>
      <vt:lpstr>'09 Telephone (WS)'!Print_Area</vt:lpstr>
      <vt:lpstr>'10 Utilites'!Print_Area</vt:lpstr>
      <vt:lpstr>'10 Utilites (WS)'!Print_Area</vt:lpstr>
      <vt:lpstr>'11 SCBA Maintenance'!Print_Area</vt:lpstr>
      <vt:lpstr>'11 SCBA Maintenance (WS)'!Print_Area</vt:lpstr>
      <vt:lpstr>'12 Insurance'!Print_Area</vt:lpstr>
      <vt:lpstr>'12 Insurance (WS)'!Print_Area</vt:lpstr>
      <vt:lpstr>'13 Dispatch'!Print_Area</vt:lpstr>
      <vt:lpstr>'13 Dispatch (WS)'!Print_Area</vt:lpstr>
      <vt:lpstr>'14 Professional Services'!Print_Area</vt:lpstr>
      <vt:lpstr>'15 Trng Fire'!Print_Area</vt:lpstr>
      <vt:lpstr>'16 Trng EMS'!Print_Area</vt:lpstr>
      <vt:lpstr>'17 Trng Rescue'!Print_Area</vt:lpstr>
      <vt:lpstr>'18 Trng Gen'!Print_Area</vt:lpstr>
      <vt:lpstr>'19 Supplies EMS'!Print_Area</vt:lpstr>
      <vt:lpstr>'20 Supplies Off.'!Print_Area</vt:lpstr>
      <vt:lpstr>'21 Uniforms'!Print_Area</vt:lpstr>
      <vt:lpstr>'22 Reocc.'!Print_Area</vt:lpstr>
      <vt:lpstr>'23 Postage'!Print_Area</vt:lpstr>
      <vt:lpstr>'24 Dues'!Print_Area</vt:lpstr>
      <vt:lpstr>'25 Vol Recog.'!Print_Area</vt:lpstr>
      <vt:lpstr>'26 Payroll'!Print_Area</vt:lpstr>
      <vt:lpstr>'27 Public Education'!Print_Area</vt:lpstr>
      <vt:lpstr>'28 Bank Fees'!Print_Area</vt:lpstr>
      <vt:lpstr>'30 Infectious Disease'!Print_Area</vt:lpstr>
      <vt:lpstr>'31 REHAB Supply'!Print_Area</vt:lpstr>
      <vt:lpstr>'32 Emergency Fund'!Print_Area</vt:lpstr>
      <vt:lpstr>'33 Station Supplies'!Print_Area</vt:lpstr>
      <vt:lpstr>'34 ANNUAL  ADD REPLACE'!Print_Area</vt:lpstr>
      <vt:lpstr>'35 Info Tech'!Print_Area</vt:lpstr>
      <vt:lpstr>'51 TCESD Professional Services'!Print_Area</vt:lpstr>
      <vt:lpstr>'52 Public Notices-Articles'!Print_Area</vt:lpstr>
      <vt:lpstr>'53 Tax Assessment Fees'!Print_Area</vt:lpstr>
      <vt:lpstr>'54 TCESD Compensation'!Print_Area</vt:lpstr>
      <vt:lpstr>'55 TCESD Bond Insurance'!Print_Area</vt:lpstr>
      <vt:lpstr>'56 Building Reserves'!Print_Area</vt:lpstr>
      <vt:lpstr>CATEGORIES!Print_Area</vt:lpstr>
      <vt:lpstr>'Sunset Valley Reimbursement'!Print_Area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Tracking Sheet</dc:title>
  <dc:creator>Valued Customer</dc:creator>
  <cp:lastModifiedBy>Jeffrey J. Wittig</cp:lastModifiedBy>
  <cp:lastPrinted>2000-07-12T14:32:24Z</cp:lastPrinted>
  <dcterms:created xsi:type="dcterms:W3CDTF">1997-10-03T01:22:25Z</dcterms:created>
  <dcterms:modified xsi:type="dcterms:W3CDTF">2020-07-22T21:51:05Z</dcterms:modified>
</cp:coreProperties>
</file>